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<sst xmlns="http://schemas.openxmlformats.org/spreadsheetml/2006/main" count="147" uniqueCount="147">
  <si>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</si>
  <si>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</si>
  <si>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</si>
  <si>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</si>
  <si>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</si>
  <si>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</si>
  <si>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</si>
  <si>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</si>
  <si>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</si>
  <si>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</si>
  <si>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</si>
  <si>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</si>
  <si>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</si>
  <si>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</si>
  <si>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</si>
  <si>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</si>
  <si>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</si>
  <si>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</si>
  <si>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</si>
  <si>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</si>
  <si>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</si>
  <si>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</si>
  <si>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</si>
  <si>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</si>
  <si>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</si>
  <si>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</si>
  <si>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</si>
  <si>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</si>
  <si>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</si>
  <si>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</si>
  <si>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</si>
  <si>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</si>
  <si>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</si>
  <si>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</si>
  <si>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</si>
  <si>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</si>
  <si>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</si>
  <si>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</si>
  <si>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</si>
  <si>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</si>
  <si>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</si>
  <si>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</si>
  <si>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</si>
  <si>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</si>
  <si>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</si>
  <si>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</si>
  <si>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</si>
  <si>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</si>
  <si>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</si>
  <si>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</si>
  <si>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</si>
  <si>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</si>
  <si>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</si>
  <si>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</si>
  <si>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</si>
  <si>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</si>
  <si>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</si>
  <si>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</si>
  <si>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</si>
  <si>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</si>
  <si>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</si>
  <si>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</si>
  <si>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</si>
  <si>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</si>
  <si>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</si>
  <si>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</si>
  <si>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</si>
  <si>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</si>
  <si>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</si>
  <si>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</si>
  <si>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</si>
  <si>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</si>
  <si>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</si>
  <si>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</si>
  <si>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</si>
  <si>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</si>
  <si>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</si>
  <si>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</si>
  <si>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</si>
  <si>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</si>
  <si>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</si>
  <si>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</si>
  <si>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</si>
  <si>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</si>
  <si>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</si>
  <si>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</si>
  <si>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</si>
  <si>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</si>
  <si>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</si>
  <si>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</si>
  <si>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</si>
  <si>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</si>
  <si>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</si>
  <si>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</si>
  <si>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</si>
  <si>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</si>
  <si>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</si>
  <si>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</si>
  <si>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</si>
  <si>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</si>
  <si>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</si>
  <si>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</si>
  <si>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</si>
  <si>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</si>
  <si>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</si>
  <si>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</si>
  <si>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</si>
  <si>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</si>
  <si>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</si>
  <si>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</si>
  <si>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</si>
  <si>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</si>
  <si>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</si>
  <si>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</si>
  <si>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</si>
  <si>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</si>
  <si>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</si>
  <si>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</si>
  <si>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</si>
  <si>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</si>
  <si>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</si>
  <si>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</si>
  <si>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</si>
  <si>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</si>
  <si>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</si>
  <si>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</si>
  <si>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</si>
  <si>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</si>
  <si>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</si>
  <si>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</si>
  <si>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</si>
  <si>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</si>
  <si>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</si>
  <si>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</si>
  <si>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</si>
  <si>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</si>
  <si>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</si>
  <si>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</si>
  <si>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</si>
  <si>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</si>
  <si>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</si>
  <si>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</si>
  <si>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</si>
  <si>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</si>
  <si>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>,</t>
  </si>
  <si>
    <t xml:space="preserve"> за 2 квартал 2019 года</t>
  </si>
  <si>
    <t>исполнено на 01.07.2019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</si>
</sst>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G87" sqref="G87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4" t="s">
        <v>132</v>
      </c>
      <c r="G1" s="34"/>
    </row>
    <row r="2" spans="1:7" ht="11.25" customHeight="1">
      <c r="A2" s="1"/>
      <c r="B2" s="2"/>
      <c r="C2" s="2"/>
      <c r="D2" s="2"/>
      <c r="E2" s="38" t="s">
        <v>133</v>
      </c>
      <c r="F2" s="38"/>
      <c r="G2" s="38"/>
    </row>
    <row r="3" spans="1:7" ht="14.25" customHeight="1">
      <c r="A3" s="1"/>
      <c r="B3" s="2"/>
      <c r="C3" s="2"/>
      <c r="D3" s="2"/>
      <c r="E3" s="38" t="s">
        <v>0</v>
      </c>
      <c r="F3" s="38"/>
      <c r="G3" s="38"/>
    </row>
    <row r="4" spans="1:7" ht="12" customHeight="1">
      <c r="A4" s="1"/>
      <c r="B4" s="2"/>
      <c r="C4" s="2"/>
      <c r="D4" s="2"/>
      <c r="E4" s="38" t="s">
        <v>134</v>
      </c>
      <c r="F4" s="38"/>
      <c r="G4" s="38"/>
    </row>
    <row r="5" spans="1:7" ht="40.5" customHeight="1">
      <c r="A5" s="3"/>
      <c r="B5" s="3"/>
      <c r="C5" s="39" t="s">
        <v>1</v>
      </c>
      <c r="D5" s="39"/>
      <c r="E5" s="3"/>
      <c r="F5" s="3"/>
      <c r="G5" s="3"/>
    </row>
    <row r="6" spans="1:7" ht="15.75" customHeight="1">
      <c r="A6" s="40" t="s">
        <v>2</v>
      </c>
      <c r="B6" s="40"/>
      <c r="C6" s="40"/>
      <c r="D6" s="40"/>
      <c r="E6" s="40"/>
      <c r="F6" s="40"/>
      <c r="G6" s="40"/>
    </row>
    <row r="7" spans="1:7" ht="15">
      <c r="A7" s="41" t="s">
        <v>145</v>
      </c>
      <c r="B7" s="41"/>
      <c r="C7" s="41"/>
      <c r="D7" s="41"/>
      <c r="E7" s="41"/>
      <c r="F7" s="41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28" t="s">
        <v>4</v>
      </c>
      <c r="C9" s="28"/>
      <c r="D9" s="28"/>
      <c r="E9" s="28"/>
      <c r="F9" s="29" t="s">
        <v>122</v>
      </c>
      <c r="G9" s="29" t="s">
        <v>146</v>
      </c>
      <c r="H9" s="28" t="s">
        <v>120</v>
      </c>
      <c r="I9" s="8"/>
      <c r="J9" s="2"/>
    </row>
    <row r="10" spans="1:8" ht="12.75">
      <c r="A10" s="9" t="s">
        <v>5</v>
      </c>
      <c r="B10" s="28"/>
      <c r="C10" s="28"/>
      <c r="D10" s="28"/>
      <c r="E10" s="28"/>
      <c r="F10" s="29"/>
      <c r="G10" s="29"/>
      <c r="H10" s="28"/>
    </row>
    <row r="11" spans="1:8" ht="12.75">
      <c r="A11" s="10"/>
      <c r="B11" s="28"/>
      <c r="C11" s="28"/>
      <c r="D11" s="28"/>
      <c r="E11" s="28"/>
      <c r="F11" s="29"/>
      <c r="G11" s="29"/>
      <c r="H11" s="28"/>
    </row>
    <row r="12" spans="1:8" ht="13.5">
      <c r="A12" s="9"/>
      <c r="B12" s="30" t="s">
        <v>6</v>
      </c>
      <c r="C12" s="30"/>
      <c r="D12" s="30"/>
      <c r="E12" s="30"/>
      <c r="F12" s="12">
        <f>F13+F26</f>
        <v>738905</v>
      </c>
      <c r="G12" s="12">
        <f>G13+G26</f>
        <v>245937</v>
      </c>
      <c r="H12" s="22">
        <f>G12/F12*100</f>
        <v>33.283981025977624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103113</v>
      </c>
      <c r="G13" s="11">
        <f>SUM(G14:G25)</f>
        <v>39939</v>
      </c>
      <c r="H13" s="22">
        <f>G13/F13*100</f>
        <v>38.73323441273166</v>
      </c>
    </row>
    <row r="14" spans="1:8" ht="13.5" customHeight="1">
      <c r="A14" s="16" t="s">
        <v>94</v>
      </c>
      <c r="B14" s="31" t="s">
        <v>7</v>
      </c>
      <c r="C14" s="31"/>
      <c r="D14" s="31"/>
      <c r="E14" s="31"/>
      <c r="F14" s="9">
        <v>55050</v>
      </c>
      <c r="G14" s="9">
        <v>22524</v>
      </c>
      <c r="H14" s="23">
        <f>G14/F14*100</f>
        <v>40.915531335149865</v>
      </c>
    </row>
    <row r="15" spans="1:8" ht="24" customHeight="1">
      <c r="A15" s="16" t="s">
        <v>118</v>
      </c>
      <c r="B15" s="31" t="s">
        <v>123</v>
      </c>
      <c r="C15" s="31"/>
      <c r="D15" s="31"/>
      <c r="E15" s="31"/>
      <c r="F15" s="9">
        <v>3608</v>
      </c>
      <c r="G15" s="9">
        <v>1904</v>
      </c>
      <c r="H15" s="23">
        <f>G15/F15*100</f>
        <v>52.77161862527716</v>
      </c>
    </row>
    <row r="16" spans="1:8" ht="13.5" customHeight="1">
      <c r="A16" s="16" t="s">
        <v>95</v>
      </c>
      <c r="B16" s="31" t="s">
        <v>8</v>
      </c>
      <c r="C16" s="31"/>
      <c r="D16" s="31"/>
      <c r="E16" s="31"/>
      <c r="F16" s="9">
        <v>12880</v>
      </c>
      <c r="G16" s="9">
        <v>5316</v>
      </c>
      <c r="H16" s="23">
        <f aca="true" t="shared" si="0" ref="H16:H30">G16/F16*100</f>
        <v>41.27329192546584</v>
      </c>
    </row>
    <row r="17" spans="1:8" ht="13.5" customHeight="1">
      <c r="A17" s="16" t="s">
        <v>96</v>
      </c>
      <c r="B17" s="31" t="s">
        <v>9</v>
      </c>
      <c r="C17" s="31"/>
      <c r="D17" s="31"/>
      <c r="E17" s="31"/>
      <c r="F17" s="9">
        <v>3780</v>
      </c>
      <c r="G17" s="9">
        <v>1403</v>
      </c>
      <c r="H17" s="23">
        <f t="shared" si="0"/>
        <v>37.116402116402114</v>
      </c>
    </row>
    <row r="18" spans="1:8" ht="13.5" customHeight="1">
      <c r="A18" s="16" t="s">
        <v>97</v>
      </c>
      <c r="B18" s="31" t="s">
        <v>10</v>
      </c>
      <c r="C18" s="31"/>
      <c r="D18" s="31"/>
      <c r="E18" s="31"/>
      <c r="F18" s="9">
        <v>550</v>
      </c>
      <c r="G18" s="9">
        <v>245</v>
      </c>
      <c r="H18" s="23">
        <f t="shared" si="0"/>
        <v>44.54545454545455</v>
      </c>
    </row>
    <row r="19" spans="1:8" ht="38.25" customHeight="1">
      <c r="A19" s="16" t="s">
        <v>98</v>
      </c>
      <c r="B19" s="27" t="s">
        <v>11</v>
      </c>
      <c r="C19" s="27"/>
      <c r="D19" s="27"/>
      <c r="E19" s="27"/>
      <c r="F19" s="9">
        <v>4326</v>
      </c>
      <c r="G19" s="9">
        <v>2851</v>
      </c>
      <c r="H19" s="23">
        <f t="shared" si="0"/>
        <v>65.90383726306057</v>
      </c>
    </row>
    <row r="20" spans="1:8" ht="21.75" customHeight="1">
      <c r="A20" s="16" t="s">
        <v>99</v>
      </c>
      <c r="B20" s="27" t="s">
        <v>12</v>
      </c>
      <c r="C20" s="27"/>
      <c r="D20" s="27"/>
      <c r="E20" s="27"/>
      <c r="F20" s="9">
        <v>100</v>
      </c>
      <c r="G20" s="9">
        <v>16</v>
      </c>
      <c r="H20" s="23">
        <f t="shared" si="0"/>
        <v>16</v>
      </c>
    </row>
    <row r="21" spans="1:8" ht="25.5" customHeight="1">
      <c r="A21" s="16" t="s">
        <v>100</v>
      </c>
      <c r="B21" s="27" t="s">
        <v>13</v>
      </c>
      <c r="C21" s="27"/>
      <c r="D21" s="27"/>
      <c r="E21" s="27"/>
      <c r="F21" s="9">
        <v>11048</v>
      </c>
      <c r="G21" s="9">
        <v>5156</v>
      </c>
      <c r="H21" s="23">
        <f t="shared" si="0"/>
        <v>46.669080376538744</v>
      </c>
    </row>
    <row r="22" spans="1:8" ht="25.5" customHeight="1">
      <c r="A22" s="16" t="s">
        <v>101</v>
      </c>
      <c r="B22" s="27" t="s">
        <v>14</v>
      </c>
      <c r="C22" s="27"/>
      <c r="D22" s="27"/>
      <c r="E22" s="27"/>
      <c r="F22" s="9">
        <v>10691</v>
      </c>
      <c r="G22" s="9">
        <v>15</v>
      </c>
      <c r="H22" s="23">
        <f t="shared" si="0"/>
        <v>0.14030492937985223</v>
      </c>
    </row>
    <row r="23" spans="1:8" ht="12.75">
      <c r="A23" s="16" t="s">
        <v>102</v>
      </c>
      <c r="B23" s="27" t="s">
        <v>15</v>
      </c>
      <c r="C23" s="27"/>
      <c r="D23" s="27"/>
      <c r="E23" s="27"/>
      <c r="F23" s="9">
        <v>50</v>
      </c>
      <c r="G23" s="9">
        <v>2</v>
      </c>
      <c r="H23" s="23">
        <f t="shared" si="0"/>
        <v>4</v>
      </c>
    </row>
    <row r="24" spans="1:8" ht="12.75">
      <c r="A24" s="16" t="s">
        <v>103</v>
      </c>
      <c r="B24" s="27" t="s">
        <v>16</v>
      </c>
      <c r="C24" s="27"/>
      <c r="D24" s="27"/>
      <c r="E24" s="27"/>
      <c r="F24" s="9">
        <v>1000</v>
      </c>
      <c r="G24" s="9">
        <v>507</v>
      </c>
      <c r="H24" s="23">
        <f t="shared" si="0"/>
        <v>50.7</v>
      </c>
    </row>
    <row r="25" spans="1:8" ht="12.75">
      <c r="A25" s="16" t="s">
        <v>104</v>
      </c>
      <c r="B25" s="27" t="s">
        <v>17</v>
      </c>
      <c r="C25" s="27"/>
      <c r="D25" s="27"/>
      <c r="E25" s="27"/>
      <c r="F25" s="9">
        <v>30</v>
      </c>
      <c r="G25" s="9">
        <v>0</v>
      </c>
      <c r="H25" s="23">
        <f t="shared" si="0"/>
        <v>0</v>
      </c>
    </row>
    <row r="26" spans="1:8" ht="12.75">
      <c r="A26" s="13" t="s">
        <v>105</v>
      </c>
      <c r="B26" s="37" t="s">
        <v>18</v>
      </c>
      <c r="C26" s="37"/>
      <c r="D26" s="37"/>
      <c r="E26" s="37"/>
      <c r="F26" s="11">
        <f>SUM(F27:F33)</f>
        <v>635792</v>
      </c>
      <c r="G26" s="11">
        <f>SUM(G27:G33)</f>
        <v>205998</v>
      </c>
      <c r="H26" s="22">
        <f t="shared" si="0"/>
        <v>32.40021893952739</v>
      </c>
    </row>
    <row r="27" spans="1:8" ht="30" customHeight="1">
      <c r="A27" s="16" t="s">
        <v>137</v>
      </c>
      <c r="B27" s="27" t="s">
        <v>119</v>
      </c>
      <c r="C27" s="27"/>
      <c r="D27" s="27"/>
      <c r="E27" s="27"/>
      <c r="F27" s="9">
        <v>62201</v>
      </c>
      <c r="G27" s="9">
        <v>31100</v>
      </c>
      <c r="H27" s="23">
        <f t="shared" si="0"/>
        <v>49.99919615440266</v>
      </c>
    </row>
    <row r="28" spans="1:8" ht="30" customHeight="1">
      <c r="A28" s="16" t="s">
        <v>138</v>
      </c>
      <c r="B28" s="27" t="s">
        <v>125</v>
      </c>
      <c r="C28" s="27"/>
      <c r="D28" s="27"/>
      <c r="E28" s="27"/>
      <c r="F28" s="9">
        <v>41304</v>
      </c>
      <c r="G28" s="9">
        <v>10700</v>
      </c>
      <c r="H28" s="23">
        <f t="shared" si="0"/>
        <v>25.905481309316293</v>
      </c>
    </row>
    <row r="29" spans="1:8" ht="38.25" customHeight="1">
      <c r="A29" s="16" t="s">
        <v>139</v>
      </c>
      <c r="B29" s="27" t="s">
        <v>19</v>
      </c>
      <c r="C29" s="27"/>
      <c r="D29" s="27"/>
      <c r="E29" s="27"/>
      <c r="F29" s="9">
        <v>338091</v>
      </c>
      <c r="G29" s="9">
        <v>58498</v>
      </c>
      <c r="H29" s="23">
        <f t="shared" si="0"/>
        <v>17.302442241881625</v>
      </c>
    </row>
    <row r="30" spans="1:8" ht="30" customHeight="1">
      <c r="A30" s="16" t="s">
        <v>140</v>
      </c>
      <c r="B30" s="27" t="s">
        <v>20</v>
      </c>
      <c r="C30" s="27"/>
      <c r="D30" s="27"/>
      <c r="E30" s="27"/>
      <c r="F30" s="9">
        <v>194365</v>
      </c>
      <c r="G30" s="9">
        <v>105921</v>
      </c>
      <c r="H30" s="23">
        <f t="shared" si="0"/>
        <v>54.49592261981324</v>
      </c>
    </row>
    <row r="31" spans="1:8" ht="13.5" customHeight="1">
      <c r="A31" s="16" t="s">
        <v>143</v>
      </c>
      <c r="B31" s="27" t="s">
        <v>21</v>
      </c>
      <c r="C31" s="27"/>
      <c r="D31" s="27"/>
      <c r="E31" s="27"/>
      <c r="F31" s="9">
        <v>0</v>
      </c>
      <c r="G31" s="9">
        <v>0</v>
      </c>
      <c r="H31" s="23"/>
    </row>
    <row r="32" spans="1:8" ht="12.75">
      <c r="A32" s="16" t="s">
        <v>106</v>
      </c>
      <c r="B32" s="26" t="s">
        <v>22</v>
      </c>
      <c r="C32" s="26"/>
      <c r="D32" s="26"/>
      <c r="E32" s="26"/>
      <c r="F32" s="9">
        <v>0</v>
      </c>
      <c r="G32" s="9">
        <v>0</v>
      </c>
      <c r="H32" s="10"/>
    </row>
    <row r="33" spans="1:8" ht="43.5" customHeight="1">
      <c r="A33" s="16" t="s">
        <v>108</v>
      </c>
      <c r="B33" s="31" t="s">
        <v>107</v>
      </c>
      <c r="C33" s="31"/>
      <c r="D33" s="31"/>
      <c r="E33" s="31"/>
      <c r="F33" s="9">
        <v>-169</v>
      </c>
      <c r="G33" s="9">
        <v>-221</v>
      </c>
      <c r="H33" s="23"/>
    </row>
    <row r="34" spans="1:8" ht="12.75">
      <c r="A34" s="16"/>
      <c r="B34" s="30" t="s">
        <v>23</v>
      </c>
      <c r="C34" s="30"/>
      <c r="D34" s="30"/>
      <c r="E34" s="30"/>
      <c r="F34" s="9"/>
      <c r="G34" s="9"/>
      <c r="H34" s="10" t="s">
        <v>144</v>
      </c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217584</v>
      </c>
      <c r="G35" s="11">
        <f>SUM(G36:G42)</f>
        <v>66192</v>
      </c>
      <c r="H35" s="22">
        <f aca="true" t="shared" si="1" ref="H35:H46">G35/F35*100</f>
        <v>30.42135451136113</v>
      </c>
    </row>
    <row r="36" spans="1:8" ht="15" customHeight="1">
      <c r="A36" s="16" t="s">
        <v>63</v>
      </c>
      <c r="B36" s="27" t="s">
        <v>25</v>
      </c>
      <c r="C36" s="27"/>
      <c r="D36" s="27"/>
      <c r="E36" s="27"/>
      <c r="F36" s="9">
        <v>4010</v>
      </c>
      <c r="G36" s="9">
        <v>1767</v>
      </c>
      <c r="H36" s="23">
        <f t="shared" si="1"/>
        <v>44.06483790523691</v>
      </c>
    </row>
    <row r="37" spans="1:8" ht="25.5" customHeight="1">
      <c r="A37" s="16" t="s">
        <v>64</v>
      </c>
      <c r="B37" s="27" t="s">
        <v>26</v>
      </c>
      <c r="C37" s="27"/>
      <c r="D37" s="27"/>
      <c r="E37" s="27"/>
      <c r="F37" s="9">
        <v>1997</v>
      </c>
      <c r="G37" s="9">
        <v>809</v>
      </c>
      <c r="H37" s="23">
        <f t="shared" si="1"/>
        <v>40.510766149223834</v>
      </c>
    </row>
    <row r="38" spans="1:8" ht="12.75">
      <c r="A38" s="16" t="s">
        <v>65</v>
      </c>
      <c r="B38" s="27" t="s">
        <v>27</v>
      </c>
      <c r="C38" s="27"/>
      <c r="D38" s="27"/>
      <c r="E38" s="27"/>
      <c r="F38" s="9">
        <v>29721</v>
      </c>
      <c r="G38" s="9">
        <v>11821</v>
      </c>
      <c r="H38" s="23">
        <f t="shared" si="1"/>
        <v>39.77322431950473</v>
      </c>
    </row>
    <row r="39" spans="1:8" ht="41.25" customHeight="1">
      <c r="A39" s="16" t="s">
        <v>66</v>
      </c>
      <c r="B39" s="27" t="s">
        <v>28</v>
      </c>
      <c r="C39" s="27"/>
      <c r="D39" s="27"/>
      <c r="E39" s="27"/>
      <c r="F39" s="9">
        <v>12716</v>
      </c>
      <c r="G39" s="9">
        <v>5475</v>
      </c>
      <c r="H39" s="23">
        <f t="shared" si="1"/>
        <v>43.055992450456124</v>
      </c>
    </row>
    <row r="40" spans="1:8" ht="12.75">
      <c r="A40" s="16" t="s">
        <v>67</v>
      </c>
      <c r="B40" s="26" t="s">
        <v>29</v>
      </c>
      <c r="C40" s="26"/>
      <c r="D40" s="26"/>
      <c r="E40" s="26"/>
      <c r="F40" s="9">
        <v>0</v>
      </c>
      <c r="G40" s="9">
        <v>0</v>
      </c>
      <c r="H40" s="23"/>
    </row>
    <row r="41" spans="1:8" ht="12.75">
      <c r="A41" s="16" t="s">
        <v>68</v>
      </c>
      <c r="B41" s="24" t="s">
        <v>30</v>
      </c>
      <c r="C41" s="24"/>
      <c r="D41" s="24"/>
      <c r="E41" s="24"/>
      <c r="F41" s="9">
        <v>500</v>
      </c>
      <c r="G41" s="9">
        <v>0</v>
      </c>
      <c r="H41" s="23"/>
    </row>
    <row r="42" spans="1:8" ht="12.75">
      <c r="A42" s="16" t="s">
        <v>109</v>
      </c>
      <c r="B42" s="26" t="s">
        <v>31</v>
      </c>
      <c r="C42" s="26"/>
      <c r="D42" s="26"/>
      <c r="E42" s="26"/>
      <c r="F42" s="9">
        <v>168640</v>
      </c>
      <c r="G42" s="9">
        <v>46320</v>
      </c>
      <c r="H42" s="23">
        <f t="shared" si="1"/>
        <v>27.466793168880454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485</v>
      </c>
      <c r="G43" s="11">
        <f>SUM(G44)</f>
        <v>206</v>
      </c>
      <c r="H43" s="22">
        <f t="shared" si="1"/>
        <v>42.47422680412371</v>
      </c>
    </row>
    <row r="44" spans="1:8" ht="16.5" customHeight="1">
      <c r="A44" s="16" t="s">
        <v>70</v>
      </c>
      <c r="B44" s="27" t="s">
        <v>33</v>
      </c>
      <c r="C44" s="27"/>
      <c r="D44" s="27"/>
      <c r="E44" s="27"/>
      <c r="F44" s="9">
        <v>485</v>
      </c>
      <c r="G44" s="9">
        <v>206</v>
      </c>
      <c r="H44" s="23">
        <f t="shared" si="1"/>
        <v>42.47422680412371</v>
      </c>
    </row>
    <row r="45" spans="1:8" ht="25.5" customHeight="1">
      <c r="A45" s="13" t="s">
        <v>71</v>
      </c>
      <c r="B45" s="32" t="s">
        <v>34</v>
      </c>
      <c r="C45" s="32"/>
      <c r="D45" s="32"/>
      <c r="E45" s="32"/>
      <c r="F45" s="11">
        <f>SUM(F46:F52)</f>
        <v>5414</v>
      </c>
      <c r="G45" s="11">
        <f>SUM(G46:G52)</f>
        <v>2218</v>
      </c>
      <c r="H45" s="22">
        <f t="shared" si="1"/>
        <v>40.96786110084965</v>
      </c>
    </row>
    <row r="46" spans="1:8" ht="15" customHeight="1">
      <c r="A46" s="36" t="s">
        <v>114</v>
      </c>
      <c r="B46" s="27" t="s">
        <v>115</v>
      </c>
      <c r="C46" s="27"/>
      <c r="D46" s="27"/>
      <c r="E46" s="27"/>
      <c r="F46" s="28">
        <v>329</v>
      </c>
      <c r="G46" s="28">
        <v>121</v>
      </c>
      <c r="H46" s="23">
        <f t="shared" si="1"/>
        <v>36.77811550151976</v>
      </c>
    </row>
    <row r="47" spans="1:8" ht="3.75" customHeight="1" hidden="1" thickBot="1">
      <c r="A47" s="36"/>
      <c r="B47" s="27"/>
      <c r="C47" s="27"/>
      <c r="D47" s="27"/>
      <c r="E47" s="27"/>
      <c r="F47" s="28"/>
      <c r="G47" s="28"/>
      <c r="H47" s="10"/>
    </row>
    <row r="48" spans="1:8" ht="11.25" customHeight="1" hidden="1" thickBot="1">
      <c r="A48" s="36"/>
      <c r="B48" s="27"/>
      <c r="C48" s="27"/>
      <c r="D48" s="27"/>
      <c r="E48" s="27"/>
      <c r="F48" s="28"/>
      <c r="G48" s="28"/>
      <c r="H48" s="10"/>
    </row>
    <row r="49" spans="1:8" ht="24.75" customHeight="1">
      <c r="A49" s="36" t="s">
        <v>72</v>
      </c>
      <c r="B49" s="27" t="s">
        <v>35</v>
      </c>
      <c r="C49" s="27"/>
      <c r="D49" s="27"/>
      <c r="E49" s="27"/>
      <c r="F49" s="28">
        <v>4517</v>
      </c>
      <c r="G49" s="28">
        <v>2076</v>
      </c>
      <c r="H49" s="35">
        <f>G49/F49*100</f>
        <v>45.95970777064423</v>
      </c>
    </row>
    <row r="50" spans="1:8" ht="15.75" customHeight="1">
      <c r="A50" s="36"/>
      <c r="B50" s="27"/>
      <c r="C50" s="27"/>
      <c r="D50" s="27"/>
      <c r="E50" s="27"/>
      <c r="F50" s="28"/>
      <c r="G50" s="28"/>
      <c r="H50" s="35"/>
    </row>
    <row r="51" spans="1:8" ht="16.5" customHeight="1">
      <c r="A51" s="36"/>
      <c r="B51" s="27"/>
      <c r="C51" s="27"/>
      <c r="D51" s="27"/>
      <c r="E51" s="27"/>
      <c r="F51" s="28"/>
      <c r="G51" s="28"/>
      <c r="H51" s="35"/>
    </row>
    <row r="52" spans="1:8" ht="30.75" customHeight="1">
      <c r="A52" s="16" t="s">
        <v>73</v>
      </c>
      <c r="B52" s="27" t="s">
        <v>36</v>
      </c>
      <c r="C52" s="27"/>
      <c r="D52" s="27"/>
      <c r="E52" s="27"/>
      <c r="F52" s="9">
        <v>568</v>
      </c>
      <c r="G52" s="9">
        <v>21</v>
      </c>
      <c r="H52" s="23">
        <f>G52/F52*100</f>
        <v>3.697183098591549</v>
      </c>
    </row>
    <row r="53" spans="1:8" ht="12.75">
      <c r="A53" s="13" t="s">
        <v>74</v>
      </c>
      <c r="B53" s="32" t="s">
        <v>37</v>
      </c>
      <c r="C53" s="32"/>
      <c r="D53" s="32"/>
      <c r="E53" s="32"/>
      <c r="F53" s="11">
        <f>SUM(F54:F56)</f>
        <v>74720</v>
      </c>
      <c r="G53" s="11">
        <f>SUM(G54:G56)</f>
        <v>1848</v>
      </c>
      <c r="H53" s="22">
        <f aca="true" t="shared" si="2" ref="H53:H86">G53/F53*100</f>
        <v>2.473233404710921</v>
      </c>
    </row>
    <row r="54" spans="1:8" ht="12.75" customHeight="1">
      <c r="A54" s="16" t="s">
        <v>135</v>
      </c>
      <c r="B54" s="27" t="s">
        <v>136</v>
      </c>
      <c r="C54" s="27"/>
      <c r="D54" s="27"/>
      <c r="E54" s="27"/>
      <c r="F54" s="9">
        <v>14792</v>
      </c>
      <c r="G54" s="9">
        <v>0</v>
      </c>
      <c r="H54" s="23"/>
    </row>
    <row r="55" spans="1:8" ht="12.75">
      <c r="A55" s="16" t="s">
        <v>75</v>
      </c>
      <c r="B55" s="27" t="s">
        <v>126</v>
      </c>
      <c r="C55" s="27"/>
      <c r="D55" s="27"/>
      <c r="E55" s="27"/>
      <c r="F55" s="9">
        <v>59844</v>
      </c>
      <c r="G55" s="9">
        <v>1848</v>
      </c>
      <c r="H55" s="23">
        <f t="shared" si="2"/>
        <v>3.0880288750751954</v>
      </c>
    </row>
    <row r="56" spans="1:8" ht="27.75" customHeight="1">
      <c r="A56" s="16" t="s">
        <v>121</v>
      </c>
      <c r="B56" s="31" t="s">
        <v>127</v>
      </c>
      <c r="C56" s="31"/>
      <c r="D56" s="31"/>
      <c r="E56" s="31"/>
      <c r="F56" s="9">
        <v>84</v>
      </c>
      <c r="G56" s="9">
        <v>0</v>
      </c>
      <c r="H56" s="23">
        <f t="shared" si="2"/>
        <v>0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158306</v>
      </c>
      <c r="G57" s="11">
        <f>SUM(G58:G60)</f>
        <v>12624</v>
      </c>
      <c r="H57" s="22">
        <f t="shared" si="2"/>
        <v>7.974429269895013</v>
      </c>
    </row>
    <row r="58" spans="1:8" ht="12.75">
      <c r="A58" s="16" t="s">
        <v>77</v>
      </c>
      <c r="B58" s="24" t="s">
        <v>39</v>
      </c>
      <c r="C58" s="24"/>
      <c r="D58" s="24"/>
      <c r="E58" s="24"/>
      <c r="F58" s="9">
        <v>7111</v>
      </c>
      <c r="G58" s="9">
        <v>498</v>
      </c>
      <c r="H58" s="23">
        <f t="shared" si="2"/>
        <v>7.003234425537899</v>
      </c>
    </row>
    <row r="59" spans="1:8" ht="12.75">
      <c r="A59" s="16" t="s">
        <v>78</v>
      </c>
      <c r="B59" s="24" t="s">
        <v>40</v>
      </c>
      <c r="C59" s="24"/>
      <c r="D59" s="24"/>
      <c r="E59" s="24"/>
      <c r="F59" s="9">
        <v>64080</v>
      </c>
      <c r="G59" s="9">
        <v>0</v>
      </c>
      <c r="H59" s="23">
        <f t="shared" si="2"/>
        <v>0</v>
      </c>
    </row>
    <row r="60" spans="1:8" ht="12.75">
      <c r="A60" s="16" t="s">
        <v>79</v>
      </c>
      <c r="B60" s="26" t="s">
        <v>41</v>
      </c>
      <c r="C60" s="26"/>
      <c r="D60" s="26"/>
      <c r="E60" s="26"/>
      <c r="F60" s="9">
        <v>87115</v>
      </c>
      <c r="G60" s="9">
        <v>12126</v>
      </c>
      <c r="H60" s="23">
        <f t="shared" si="2"/>
        <v>13.919531653561384</v>
      </c>
    </row>
    <row r="61" spans="1:8" ht="12.75">
      <c r="A61" s="13" t="s">
        <v>80</v>
      </c>
      <c r="B61" s="25" t="s">
        <v>42</v>
      </c>
      <c r="C61" s="25"/>
      <c r="D61" s="25"/>
      <c r="E61" s="25"/>
      <c r="F61" s="11">
        <f>SUM(F62:F66)</f>
        <v>237296</v>
      </c>
      <c r="G61" s="11">
        <f>SUM(G62:G66)</f>
        <v>124616</v>
      </c>
      <c r="H61" s="22">
        <f t="shared" si="2"/>
        <v>52.51500235992178</v>
      </c>
    </row>
    <row r="62" spans="1:8" ht="12.75">
      <c r="A62" s="16" t="s">
        <v>81</v>
      </c>
      <c r="B62" s="24" t="s">
        <v>43</v>
      </c>
      <c r="C62" s="24"/>
      <c r="D62" s="24"/>
      <c r="E62" s="24"/>
      <c r="F62" s="9">
        <v>112503</v>
      </c>
      <c r="G62" s="9">
        <v>55516</v>
      </c>
      <c r="H62" s="23">
        <f t="shared" si="2"/>
        <v>49.3462396558314</v>
      </c>
    </row>
    <row r="63" spans="1:8" ht="12.75">
      <c r="A63" s="16" t="s">
        <v>82</v>
      </c>
      <c r="B63" s="24" t="s">
        <v>44</v>
      </c>
      <c r="C63" s="24"/>
      <c r="D63" s="24"/>
      <c r="E63" s="24"/>
      <c r="F63" s="9">
        <v>120298</v>
      </c>
      <c r="G63" s="9">
        <v>65755</v>
      </c>
      <c r="H63" s="23">
        <f t="shared" si="2"/>
        <v>54.66009409965253</v>
      </c>
    </row>
    <row r="64" spans="1:8" ht="12.75">
      <c r="A64" s="16" t="s">
        <v>142</v>
      </c>
      <c r="B64" s="24" t="s">
        <v>141</v>
      </c>
      <c r="C64" s="24"/>
      <c r="D64" s="24"/>
      <c r="E64" s="24"/>
      <c r="F64" s="9">
        <v>1326</v>
      </c>
      <c r="G64" s="9">
        <v>611</v>
      </c>
      <c r="H64" s="23">
        <f>G64/F64*100</f>
        <v>46.07843137254902</v>
      </c>
    </row>
    <row r="65" spans="1:8" ht="12.75">
      <c r="A65" s="16" t="s">
        <v>83</v>
      </c>
      <c r="B65" s="27" t="s">
        <v>45</v>
      </c>
      <c r="C65" s="27"/>
      <c r="D65" s="27"/>
      <c r="E65" s="27"/>
      <c r="F65" s="9">
        <v>1991</v>
      </c>
      <c r="G65" s="9">
        <v>1913</v>
      </c>
      <c r="H65" s="23">
        <f t="shared" si="2"/>
        <v>96.08237066800602</v>
      </c>
    </row>
    <row r="66" spans="1:8" ht="12.75">
      <c r="A66" s="16" t="s">
        <v>84</v>
      </c>
      <c r="B66" s="27" t="s">
        <v>46</v>
      </c>
      <c r="C66" s="27"/>
      <c r="D66" s="27"/>
      <c r="E66" s="27"/>
      <c r="F66" s="9">
        <v>1178</v>
      </c>
      <c r="G66" s="9">
        <v>821</v>
      </c>
      <c r="H66" s="23">
        <f t="shared" si="2"/>
        <v>69.6943972835314</v>
      </c>
    </row>
    <row r="67" spans="1:8" ht="12.75">
      <c r="A67" s="13" t="s">
        <v>85</v>
      </c>
      <c r="B67" s="25" t="s">
        <v>128</v>
      </c>
      <c r="C67" s="25"/>
      <c r="D67" s="25"/>
      <c r="E67" s="25"/>
      <c r="F67" s="11">
        <f>SUM(F68:F69)</f>
        <v>17214</v>
      </c>
      <c r="G67" s="11">
        <f>SUM(G68:G69)</f>
        <v>8035</v>
      </c>
      <c r="H67" s="22">
        <f t="shared" si="2"/>
        <v>46.67712327175555</v>
      </c>
    </row>
    <row r="68" spans="1:8" ht="12.75">
      <c r="A68" s="16" t="s">
        <v>86</v>
      </c>
      <c r="B68" s="27" t="s">
        <v>47</v>
      </c>
      <c r="C68" s="27"/>
      <c r="D68" s="27"/>
      <c r="E68" s="27"/>
      <c r="F68" s="9">
        <v>6416</v>
      </c>
      <c r="G68" s="9">
        <v>1927</v>
      </c>
      <c r="H68" s="23">
        <f t="shared" si="2"/>
        <v>30.03428927680798</v>
      </c>
    </row>
    <row r="69" spans="1:8" ht="12.75">
      <c r="A69" s="16" t="s">
        <v>112</v>
      </c>
      <c r="B69" s="24" t="s">
        <v>48</v>
      </c>
      <c r="C69" s="24"/>
      <c r="D69" s="24"/>
      <c r="E69" s="24"/>
      <c r="F69" s="9">
        <v>10798</v>
      </c>
      <c r="G69" s="9">
        <v>6108</v>
      </c>
      <c r="H69" s="23">
        <f t="shared" si="2"/>
        <v>56.56603074643453</v>
      </c>
    </row>
    <row r="70" spans="1:8" ht="12.75">
      <c r="A70" s="13">
        <v>1000</v>
      </c>
      <c r="B70" s="25" t="s">
        <v>50</v>
      </c>
      <c r="C70" s="25"/>
      <c r="D70" s="25"/>
      <c r="E70" s="25"/>
      <c r="F70" s="11">
        <f>SUM(F71:F74)</f>
        <v>51083</v>
      </c>
      <c r="G70" s="11">
        <f>SUM(G71:G74)</f>
        <v>20789</v>
      </c>
      <c r="H70" s="22">
        <f t="shared" si="2"/>
        <v>40.69651351721708</v>
      </c>
    </row>
    <row r="71" spans="1:8" ht="12.75">
      <c r="A71" s="16">
        <v>1001</v>
      </c>
      <c r="B71" s="24" t="s">
        <v>51</v>
      </c>
      <c r="C71" s="24"/>
      <c r="D71" s="24"/>
      <c r="E71" s="24"/>
      <c r="F71" s="9">
        <v>2921</v>
      </c>
      <c r="G71" s="9">
        <v>1460</v>
      </c>
      <c r="H71" s="23">
        <f t="shared" si="2"/>
        <v>49.9828825744608</v>
      </c>
    </row>
    <row r="72" spans="1:8" ht="12.75">
      <c r="A72" s="16">
        <v>1003</v>
      </c>
      <c r="B72" s="26" t="s">
        <v>52</v>
      </c>
      <c r="C72" s="26"/>
      <c r="D72" s="26"/>
      <c r="E72" s="26"/>
      <c r="F72" s="9">
        <v>15313</v>
      </c>
      <c r="G72" s="9">
        <v>6415</v>
      </c>
      <c r="H72" s="23">
        <f t="shared" si="2"/>
        <v>41.89250963233854</v>
      </c>
    </row>
    <row r="73" spans="1:8" ht="12.75">
      <c r="A73" s="16">
        <v>1004</v>
      </c>
      <c r="B73" s="26" t="s">
        <v>53</v>
      </c>
      <c r="C73" s="26"/>
      <c r="D73" s="26"/>
      <c r="E73" s="26"/>
      <c r="F73" s="9">
        <v>31619</v>
      </c>
      <c r="G73" s="9">
        <v>12600</v>
      </c>
      <c r="H73" s="23">
        <f t="shared" si="2"/>
        <v>39.84945760460483</v>
      </c>
    </row>
    <row r="74" spans="1:8" ht="12.75">
      <c r="A74" s="16">
        <v>1006</v>
      </c>
      <c r="B74" s="26" t="s">
        <v>129</v>
      </c>
      <c r="C74" s="26"/>
      <c r="D74" s="26"/>
      <c r="E74" s="26"/>
      <c r="F74" s="9">
        <v>1230</v>
      </c>
      <c r="G74" s="9">
        <v>314</v>
      </c>
      <c r="H74" s="23">
        <f t="shared" si="2"/>
        <v>25.528455284552848</v>
      </c>
    </row>
    <row r="75" spans="1:8" ht="12.75">
      <c r="A75" s="13" t="s">
        <v>111</v>
      </c>
      <c r="B75" s="25" t="s">
        <v>49</v>
      </c>
      <c r="C75" s="25"/>
      <c r="D75" s="25"/>
      <c r="E75" s="25"/>
      <c r="F75" s="11">
        <f>SUM(F76:F77)</f>
        <v>1545</v>
      </c>
      <c r="G75" s="11">
        <f>SUM(G76:G77)</f>
        <v>329</v>
      </c>
      <c r="H75" s="22">
        <f t="shared" si="2"/>
        <v>21.294498381877023</v>
      </c>
    </row>
    <row r="76" spans="1:8" ht="13.5" customHeight="1">
      <c r="A76" s="16" t="s">
        <v>110</v>
      </c>
      <c r="B76" s="27" t="s">
        <v>130</v>
      </c>
      <c r="C76" s="27"/>
      <c r="D76" s="27"/>
      <c r="E76" s="27"/>
      <c r="F76" s="9">
        <v>1423</v>
      </c>
      <c r="G76" s="9">
        <v>329</v>
      </c>
      <c r="H76" s="23">
        <f t="shared" si="2"/>
        <v>23.120168657765287</v>
      </c>
    </row>
    <row r="77" spans="1:8" ht="13.5" customHeight="1">
      <c r="A77" s="16" t="s">
        <v>116</v>
      </c>
      <c r="B77" s="31" t="s">
        <v>117</v>
      </c>
      <c r="C77" s="31"/>
      <c r="D77" s="31"/>
      <c r="E77" s="31"/>
      <c r="F77" s="9">
        <v>122</v>
      </c>
      <c r="G77" s="9">
        <v>0</v>
      </c>
      <c r="H77" s="23">
        <f t="shared" si="2"/>
        <v>0</v>
      </c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763647</v>
      </c>
      <c r="G78" s="12">
        <f>G35+G43+G45+G53+G57+G61+G67+G70+G75</f>
        <v>236857</v>
      </c>
      <c r="H78" s="22">
        <f t="shared" si="2"/>
        <v>31.01655607892128</v>
      </c>
    </row>
    <row r="79" spans="1:8" ht="12.75">
      <c r="A79" s="17"/>
      <c r="B79" s="24" t="s">
        <v>131</v>
      </c>
      <c r="C79" s="24"/>
      <c r="D79" s="24"/>
      <c r="E79" s="24"/>
      <c r="F79" s="9">
        <f>F12-F78</f>
        <v>-24742</v>
      </c>
      <c r="G79" s="9">
        <f>G12-G78</f>
        <v>9080</v>
      </c>
      <c r="H79" s="23">
        <f t="shared" si="2"/>
        <v>-36.698730902918115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24742</v>
      </c>
      <c r="G80" s="12">
        <f>G81</f>
        <v>-9080</v>
      </c>
      <c r="H80" s="22">
        <f t="shared" si="2"/>
        <v>-36.698730902918115</v>
      </c>
    </row>
    <row r="81" spans="1:8" ht="25.5" customHeight="1">
      <c r="A81" s="13" t="s">
        <v>87</v>
      </c>
      <c r="B81" s="32" t="s">
        <v>56</v>
      </c>
      <c r="C81" s="32"/>
      <c r="D81" s="32"/>
      <c r="E81" s="32"/>
      <c r="F81" s="18">
        <f>SUM(F82:F86)</f>
        <v>24742</v>
      </c>
      <c r="G81" s="18">
        <f>SUM(G82:G86)</f>
        <v>-9080</v>
      </c>
      <c r="H81" s="22">
        <f t="shared" si="2"/>
        <v>-36.698730902918115</v>
      </c>
    </row>
    <row r="82" spans="1:8" ht="17.25" customHeight="1">
      <c r="A82" s="16" t="s">
        <v>88</v>
      </c>
      <c r="B82" s="27" t="s">
        <v>57</v>
      </c>
      <c r="C82" s="27"/>
      <c r="D82" s="27"/>
      <c r="E82" s="27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7" t="s">
        <v>58</v>
      </c>
      <c r="C83" s="27"/>
      <c r="D83" s="27"/>
      <c r="E83" s="27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7" t="s">
        <v>59</v>
      </c>
      <c r="C84" s="27"/>
      <c r="D84" s="27"/>
      <c r="E84" s="27"/>
      <c r="F84" s="19">
        <v>0</v>
      </c>
      <c r="G84" s="19">
        <v>0</v>
      </c>
      <c r="H84" s="22"/>
    </row>
    <row r="85" spans="1:8" ht="13.5">
      <c r="A85" s="16" t="s">
        <v>91</v>
      </c>
      <c r="B85" s="27" t="s">
        <v>60</v>
      </c>
      <c r="C85" s="27"/>
      <c r="D85" s="27"/>
      <c r="E85" s="27"/>
      <c r="F85" s="19">
        <v>-738905</v>
      </c>
      <c r="G85" s="19">
        <v>-246158</v>
      </c>
      <c r="H85" s="23">
        <f t="shared" si="2"/>
        <v>33.31389014825992</v>
      </c>
    </row>
    <row r="86" spans="1:8" ht="13.5">
      <c r="A86" s="16" t="s">
        <v>92</v>
      </c>
      <c r="B86" s="27" t="s">
        <v>61</v>
      </c>
      <c r="C86" s="27"/>
      <c r="D86" s="27"/>
      <c r="E86" s="27"/>
      <c r="F86" s="19">
        <v>763647</v>
      </c>
      <c r="G86" s="19">
        <v>237078</v>
      </c>
      <c r="H86" s="23">
        <f t="shared" si="2"/>
        <v>31.045496152017883</v>
      </c>
    </row>
    <row r="87" ht="18">
      <c r="A87" s="5"/>
    </row>
    <row r="88" ht="18">
      <c r="A88" s="6"/>
    </row>
  </sheetData>
  <sheetProtection/>
  <mergeCells count="87"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36:E36"/>
    <mergeCell ref="B33:E33"/>
    <mergeCell ref="B37:E37"/>
    <mergeCell ref="B38:E38"/>
    <mergeCell ref="B31:E31"/>
    <mergeCell ref="B32:E32"/>
    <mergeCell ref="B35:E35"/>
    <mergeCell ref="B34:E34"/>
    <mergeCell ref="A49:A51"/>
    <mergeCell ref="B49:E51"/>
    <mergeCell ref="A46:A48"/>
    <mergeCell ref="B46:E48"/>
    <mergeCell ref="F46:F48"/>
    <mergeCell ref="B42:E42"/>
    <mergeCell ref="B43:E43"/>
    <mergeCell ref="B44:E44"/>
    <mergeCell ref="B57:E57"/>
    <mergeCell ref="B56:E56"/>
    <mergeCell ref="B58:E58"/>
    <mergeCell ref="F49:F51"/>
    <mergeCell ref="H49:H51"/>
    <mergeCell ref="B52:E52"/>
    <mergeCell ref="B53:E53"/>
    <mergeCell ref="B54:E54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72:E72"/>
    <mergeCell ref="B73:E73"/>
    <mergeCell ref="B74:E74"/>
    <mergeCell ref="B75:E75"/>
    <mergeCell ref="B79:E79"/>
    <mergeCell ref="B70:E70"/>
    <mergeCell ref="B71:E71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64:E64"/>
    <mergeCell ref="B59:E59"/>
    <mergeCell ref="B61:E61"/>
    <mergeCell ref="B62:E62"/>
    <mergeCell ref="B63:E63"/>
    <mergeCell ref="B67:E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2019-07-25T02:31:57Z</dcterms:modified>
  <cp:category/>
  <cp:version/>
  <cp:contentType/>
  <cp:contentStatus/>
</cp:coreProperties>
</file>