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921" activeTab="0"/>
  </bookViews>
  <sheets>
    <sheet name="SWOT-анализ программы" sheetId="1" r:id="rId1"/>
    <sheet name="Перечень отраслей." sheetId="2" r:id="rId2"/>
    <sheet name="Перечень мероприятий" sheetId="3" r:id="rId3"/>
    <sheet name="Показатели эффект-ти" sheetId="4" r:id="rId4"/>
    <sheet name="Перечень нор-прав. актов" sheetId="5" r:id="rId5"/>
    <sheet name="Целевые ориентиры" sheetId="6" r:id="rId6"/>
    <sheet name="Потребность" sheetId="7" r:id="rId7"/>
  </sheets>
  <definedNames>
    <definedName name="_xlnm.Print_Titles" localSheetId="0">'SWOT-анализ программы'!$A:$C,'SWOT-анализ программы'!$18:$18</definedName>
    <definedName name="_xlnm.Print_Titles" localSheetId="2">'Перечень мероприятий'!$A:$H,'Перечень мероприятий'!$9:$9</definedName>
    <definedName name="_xlnm.Print_Titles" localSheetId="4">'Перечень нор-прав. актов'!$A:$D,'Перечень нор-прав. актов'!$12:$12</definedName>
    <definedName name="_xlnm.Print_Titles" localSheetId="3">'Показатели эффект-ти'!$A:$G,'Показатели эффект-ти'!$10:$10</definedName>
    <definedName name="_xlnm.Print_Titles" localSheetId="6">'Потребность'!$A:$G,'Потребность'!$11:$11</definedName>
    <definedName name="_xlnm.Print_Titles" localSheetId="5">'Целевые ориентиры'!$A:$K,'Целевые ориентиры'!$11:$11</definedName>
    <definedName name="_xlnm.Print_Area" localSheetId="0">'SWOT-анализ программы'!$A$1:$C$26</definedName>
    <definedName name="_xlnm.Print_Area" localSheetId="2">'Перечень мероприятий'!$A$1:$H$120</definedName>
    <definedName name="_xlnm.Print_Area" localSheetId="6">'Потребность'!$A$1:$T$511</definedName>
  </definedNames>
  <calcPr fullCalcOnLoad="1"/>
</workbook>
</file>

<file path=xl/sharedStrings.xml><?xml version="1.0" encoding="utf-8"?>
<sst xmlns="http://schemas.openxmlformats.org/spreadsheetml/2006/main" count="926" uniqueCount="477">
  <si>
    <t>МО Учреждение "Средняя общеобразовательная школа №1"</t>
  </si>
  <si>
    <t>МО Детский сад "Солнышко"</t>
  </si>
  <si>
    <t>МО Детский сад "Рябинка"</t>
  </si>
  <si>
    <t>Снижение себестоимости сельскохозяйственной продукции</t>
  </si>
  <si>
    <t xml:space="preserve">Малое предпринимательство  </t>
  </si>
  <si>
    <t xml:space="preserve">Жилищно-коммунальное хозяйство   </t>
  </si>
  <si>
    <t>Жилищное хозяйство</t>
  </si>
  <si>
    <t>Коммунальное хозяйство</t>
  </si>
  <si>
    <t>2200 кв.м жилья</t>
  </si>
  <si>
    <t>Необходима разработка ПСД</t>
  </si>
  <si>
    <t>приобретение полифункциональных модулей</t>
  </si>
  <si>
    <t>Создание условий для сохранения и укрепления здоровья детей дошкольного возраста</t>
  </si>
  <si>
    <t>Улучшение материально-технических условий для занятий физкультурой и спортом</t>
  </si>
  <si>
    <t>Культура и спорт</t>
  </si>
  <si>
    <t>Укрепление материально-технической оснащенности учреждений культуры</t>
  </si>
  <si>
    <t xml:space="preserve">Рост экономического потенциала       </t>
  </si>
  <si>
    <t>1.</t>
  </si>
  <si>
    <t>1.1.</t>
  </si>
  <si>
    <t>1.2.</t>
  </si>
  <si>
    <t>Увеличение количества ИП</t>
  </si>
  <si>
    <t>Приобретение сельскохозяйственной техники</t>
  </si>
  <si>
    <t>Увеличение числа посещающих культурно-массовые мероприятия</t>
  </si>
  <si>
    <t>Увеличение числа жителей, занимающихся физической культурой и массовым отдыхом</t>
  </si>
  <si>
    <t>Ввод и приобретение жилья для граждан</t>
  </si>
  <si>
    <t>кв.м.</t>
  </si>
  <si>
    <t>Улучшение жилищных условий для граждан</t>
  </si>
  <si>
    <t>Количество объектов, модернизированных в год</t>
  </si>
  <si>
    <t>Уменьшение доли граждан, проживающих в непригодном для проживания жилье</t>
  </si>
  <si>
    <t>Ликвидация жилищного фонда, непригодного для проживания</t>
  </si>
  <si>
    <t>Сейсмоусиление объектов жилищного назначения</t>
  </si>
  <si>
    <t>Сейсмоусиление объектов общественного назначения, с массовым пребыванием людей</t>
  </si>
  <si>
    <t>Добыча и поставка угля на месторождении "Анадырское" ООО "Палана уголь"</t>
  </si>
  <si>
    <t>тн</t>
  </si>
  <si>
    <t>Увеличение объемов продукции, производимой из местного сырья</t>
  </si>
  <si>
    <t>млн.руб</t>
  </si>
  <si>
    <t>городского округа "поселок Палана"</t>
  </si>
  <si>
    <t>нет сведений</t>
  </si>
  <si>
    <t>х</t>
  </si>
  <si>
    <t>положительная динамика</t>
  </si>
  <si>
    <t>ед</t>
  </si>
  <si>
    <t>Администрация городского округа "поселок Палана"</t>
  </si>
  <si>
    <t>Организация семинаров по актуальным вопросам развития и поддержки малого и среднего предпринимате-льства на территории Городского округа "поселок Палана".</t>
  </si>
  <si>
    <t>Поддержка и развитие малого и среднего предпринимательства</t>
  </si>
  <si>
    <t>Создание равных условий для субъектов малого и среднего предпринимательства при продаже (аренде) объектов муниципальной собственности</t>
  </si>
  <si>
    <t>1.3.</t>
  </si>
  <si>
    <t>Организация мероприятий по развитию туристической деятельности</t>
  </si>
  <si>
    <t>Разработка социально-экономических и экологических обоснований</t>
  </si>
  <si>
    <t>Реконструкция, разработка ПСД</t>
  </si>
  <si>
    <t>Рекламно-информационное обеспечение</t>
  </si>
  <si>
    <t>Организационные мероприятия по развитию туристической деятельности</t>
  </si>
  <si>
    <t>Проведение информационно- рекламных компаний в СМИ о созданных инвестиционных проектов</t>
  </si>
  <si>
    <t>1.4.</t>
  </si>
  <si>
    <t>Строительство, разработка ПСД</t>
  </si>
  <si>
    <t>Организация и улучшение торгового обслуживания населения</t>
  </si>
  <si>
    <t>Разработка и экспертиза ПСД, строительство, оборудование</t>
  </si>
  <si>
    <t>Развитие материальной базы 2 дошкольных учреждений</t>
  </si>
  <si>
    <t>Обеспечение жильем молодых семей</t>
  </si>
  <si>
    <t>ПСД требуется доработка</t>
  </si>
  <si>
    <t>Обеспечение жильем 40 семей</t>
  </si>
  <si>
    <t xml:space="preserve">Модернизация   </t>
  </si>
  <si>
    <t>Установка приборов учета холодного водоснабжения в многоквартирных домах и на водозаборных сооружениях.</t>
  </si>
  <si>
    <t>Реконструкция</t>
  </si>
  <si>
    <t>Улучшение качества предоставления жилищно-коммунальных услуг, обеспечивающих коифортное условие проживания</t>
  </si>
  <si>
    <t>Сейсмоусиление  жилых домов № 16,18,20 по улице Чубарова пгт Палана</t>
  </si>
  <si>
    <t>сейсмостойкость здания – 6 баллов</t>
  </si>
  <si>
    <t>Муниципальное образовательное учреждение средняя общеобразовательная школа №1</t>
  </si>
  <si>
    <t xml:space="preserve">Муниципальное дошкольное общеобразовательное учреждение детский сад "Солнышко" </t>
  </si>
  <si>
    <t xml:space="preserve">Муниципальное общеобразовательное учреждение Детский сад "Рябинка" </t>
  </si>
  <si>
    <t>Разработка ПСД, реконструкция</t>
  </si>
  <si>
    <t>Реконструкция ВЛ 0,38 кВ с КТП 6\0,4 кВ в пгт Палана</t>
  </si>
  <si>
    <t>15,5 км</t>
  </si>
  <si>
    <t>в наличии</t>
  </si>
  <si>
    <t>Морской транспорт</t>
  </si>
  <si>
    <t>Реконструкция порпункта в пгт Палана</t>
  </si>
  <si>
    <t>4 швартовых места</t>
  </si>
  <si>
    <t xml:space="preserve">Рост собственных доходов бюджета городского округа.  </t>
  </si>
  <si>
    <t>Слабо развита сфера предоставления бытовых услуг населению</t>
  </si>
  <si>
    <t>Высокая степень износа инженерных коммуникаций и объектов жилищного фонда, а так же объектов в сфере здравоохранения.</t>
  </si>
  <si>
    <t xml:space="preserve"> Недостаточное финансирование жилищно-коммунального хозяйства.</t>
  </si>
  <si>
    <t>Отсутствие масштабных инвестиционных проектов и недостаточная информированность потенциальных инвесторов об инвестиционных возможностях</t>
  </si>
  <si>
    <t>Приложение № 5</t>
  </si>
  <si>
    <t>(млн.рублей)</t>
  </si>
  <si>
    <t>Рост уровня и качества жизни населения, создание благоприятного социального климата для деятельности и здорового образа жизни</t>
  </si>
  <si>
    <t xml:space="preserve">2. </t>
  </si>
  <si>
    <t>2.1.</t>
  </si>
  <si>
    <t xml:space="preserve">Орган,    
ответственный
за выполнение
мероприятия </t>
  </si>
  <si>
    <t xml:space="preserve">Наличие ПД,     
положительного   
заключения ГЭ,   
реквизиты документов
об утверждении ПД  </t>
  </si>
  <si>
    <t xml:space="preserve">Наименование   
мероприятия   </t>
  </si>
  <si>
    <t>Ожидаемые 
результаты</t>
  </si>
  <si>
    <t xml:space="preserve">Основные  
показатели 
(характери-
стики)   </t>
  </si>
  <si>
    <t>2.2.</t>
  </si>
  <si>
    <t>Рост качества среды жизнедеятельности</t>
  </si>
  <si>
    <t xml:space="preserve">3. </t>
  </si>
  <si>
    <t>3.1.</t>
  </si>
  <si>
    <t>1.1.1.</t>
  </si>
  <si>
    <t>1.2.1.</t>
  </si>
  <si>
    <t>1.2.2.</t>
  </si>
  <si>
    <t>1.2.3.</t>
  </si>
  <si>
    <t>2.1.1.</t>
  </si>
  <si>
    <t>2.1.2.</t>
  </si>
  <si>
    <t>2.2.1.</t>
  </si>
  <si>
    <t>2.2.2.</t>
  </si>
  <si>
    <t>2.2.3.</t>
  </si>
  <si>
    <t>2.2.7.</t>
  </si>
  <si>
    <t>ИТОГО по Программе:</t>
  </si>
  <si>
    <t>Создание дополнительных рабочих мест</t>
  </si>
  <si>
    <t>Поголовье скота</t>
  </si>
  <si>
    <t>Новые предприятия</t>
  </si>
  <si>
    <t>объектов</t>
  </si>
  <si>
    <t>чел.</t>
  </si>
  <si>
    <t>шт.</t>
  </si>
  <si>
    <t>3.</t>
  </si>
  <si>
    <t>4.</t>
  </si>
  <si>
    <t>Наличие богатых природных ресурсов и возможностей для ускоренного развития животноводства.</t>
  </si>
  <si>
    <t>Рост продукции сельского хозяйства.</t>
  </si>
  <si>
    <t>Увеличение оборота розничной торговли, общественного питания и платных услуг.</t>
  </si>
  <si>
    <t xml:space="preserve">Сокращение численности населения, превышение смертности над рождаемостью. </t>
  </si>
  <si>
    <t>Высокая степень морального и физического износа основных фондов, недостаток собственных оборотных средств.</t>
  </si>
  <si>
    <t>Недостаточная укомплектованность хозяйств квалифицированными кадрами, кадрами рабочих профессий, кадрами социальной  сферы.</t>
  </si>
  <si>
    <t>Бюджетный дефицит.</t>
  </si>
  <si>
    <t xml:space="preserve">Развитие туризма и оздоровительного отдыха. </t>
  </si>
  <si>
    <t>Развитие пищевой промышленности, заготовок и переработки сельскохозяйственной продукции.</t>
  </si>
  <si>
    <t>Развитие сельского хозяйства</t>
  </si>
  <si>
    <t>Привлечение инвестиций для организации производств малого и среднего бизнеса.</t>
  </si>
  <si>
    <t>Открытие новых рабочих мест.</t>
  </si>
  <si>
    <t>Сокращение уровня  безработицы</t>
  </si>
  <si>
    <t>Снижение реальных доходов населения за счет роста тарифов на электро-, теплоэнергию, услуги ЖКХ.</t>
  </si>
  <si>
    <t>Отсутствие условий для комфортного проживания населения может вызвать миграционный отток, что приведет к ускорению темпов процесса сокращения численности населения</t>
  </si>
  <si>
    <t>Проблема недостатка кадров приведет к снижению объемов производства и низкому качеству предоставляемых социальных услуг населению.</t>
  </si>
  <si>
    <t xml:space="preserve">  </t>
  </si>
  <si>
    <r>
      <t>Снижение уровня наполняемости классов из-за снижения рождаемости</t>
    </r>
    <r>
      <rPr>
        <sz val="12"/>
        <rFont val="Arial"/>
        <family val="2"/>
      </rPr>
      <t xml:space="preserve">. </t>
    </r>
  </si>
  <si>
    <t>Приложение № 1</t>
  </si>
  <si>
    <t>Приложение № 2</t>
  </si>
  <si>
    <t>Приложение № 3</t>
  </si>
  <si>
    <t xml:space="preserve">Приложение № 4 </t>
  </si>
  <si>
    <t>Приложение № 6</t>
  </si>
  <si>
    <t>3.1.1.</t>
  </si>
  <si>
    <t>3.1.1.1.</t>
  </si>
  <si>
    <t>3.1.1.2.</t>
  </si>
  <si>
    <t>3.1.2.</t>
  </si>
  <si>
    <t>3.1.2.1.</t>
  </si>
  <si>
    <t>3.1.2.2.</t>
  </si>
  <si>
    <t>3.1.2.3.</t>
  </si>
  <si>
    <t>3.1.2.4.</t>
  </si>
  <si>
    <t>3.1.2.5.</t>
  </si>
  <si>
    <t>охрана окружающей среды</t>
  </si>
  <si>
    <t>1.2.4.</t>
  </si>
  <si>
    <t>1.2.5.</t>
  </si>
  <si>
    <t>1.3</t>
  </si>
  <si>
    <t>Туризм</t>
  </si>
  <si>
    <t>1.3.1.</t>
  </si>
  <si>
    <t>1.3.2.</t>
  </si>
  <si>
    <t>Разработка перспективных маршрутов, инвестиционных проектов реконструкции и строительства приоритетных туристских объектов</t>
  </si>
  <si>
    <t>1.3.3.</t>
  </si>
  <si>
    <t>1.3.4.</t>
  </si>
  <si>
    <t>Создание информационного банка данных-инвестиционных проектов</t>
  </si>
  <si>
    <t>Реконструкция гостиницы в пгт Палана</t>
  </si>
  <si>
    <t>1.3.5.</t>
  </si>
  <si>
    <t>Подготовка и проведение информационно-рекламных компаний в СМИ с целью формирования образа городского округа благоприятного для туризма</t>
  </si>
  <si>
    <t>1.3.6.</t>
  </si>
  <si>
    <t>Подготовка кадров для туристской отрасли</t>
  </si>
  <si>
    <t>1.4</t>
  </si>
  <si>
    <t>Развитие потребительского рынка</t>
  </si>
  <si>
    <t>1.4.1.</t>
  </si>
  <si>
    <t>Строительство футбольного поля</t>
  </si>
  <si>
    <t>Строительство крытой хоккейной площадки</t>
  </si>
  <si>
    <t>Снос ветхих домов в районе совхоза, строительство коттеджей</t>
  </si>
  <si>
    <t>Установка приборов учета холодного водоснабжения в многоквартирных домах и на водозаборных сооружениях</t>
  </si>
  <si>
    <t>Реконструкция системы водоотведения 3 км.</t>
  </si>
  <si>
    <t>Оборудование полигона для захоронение твердых и жидких бытовых отходов</t>
  </si>
  <si>
    <t>Повышение эффективности использования географического природно-ресурсного потенциала</t>
  </si>
  <si>
    <t>Топливно-энергетический комплекс</t>
  </si>
  <si>
    <t>Реконструкция ВЛ 0,38 кВ с КТП 6/0,4 кВ в пгт Палана</t>
  </si>
  <si>
    <t>Транспорт и связь</t>
  </si>
  <si>
    <t>реконструкция порпункта пгт Палана</t>
  </si>
  <si>
    <t>Охрана окружающей среды</t>
  </si>
  <si>
    <t xml:space="preserve">4. </t>
  </si>
  <si>
    <t xml:space="preserve">4.1. </t>
  </si>
  <si>
    <t>4.1.1.</t>
  </si>
  <si>
    <t>4.1.1.1.</t>
  </si>
  <si>
    <t xml:space="preserve">4.1.2. </t>
  </si>
  <si>
    <t>4.1.2.1.</t>
  </si>
  <si>
    <t>4.1.2.2.</t>
  </si>
  <si>
    <t>Срок принятия (подготовки)</t>
  </si>
  <si>
    <t xml:space="preserve">Предыдущие годы </t>
  </si>
  <si>
    <t xml:space="preserve">Среднесрочная перспектива          </t>
  </si>
  <si>
    <t>Наименование целей и показателей достижения целей (целевых ориентиров)</t>
  </si>
  <si>
    <t>Ед.изм.</t>
  </si>
  <si>
    <t xml:space="preserve">В том числе                         </t>
  </si>
  <si>
    <t>федеральный бюджет</t>
  </si>
  <si>
    <t xml:space="preserve">краевой бюджет    </t>
  </si>
  <si>
    <t>внебюджетные</t>
  </si>
  <si>
    <t xml:space="preserve">1  </t>
  </si>
  <si>
    <t xml:space="preserve">2     </t>
  </si>
  <si>
    <t xml:space="preserve">3      </t>
  </si>
  <si>
    <t xml:space="preserve">4        </t>
  </si>
  <si>
    <t xml:space="preserve">5          </t>
  </si>
  <si>
    <t xml:space="preserve">6  </t>
  </si>
  <si>
    <t xml:space="preserve">7      </t>
  </si>
  <si>
    <t xml:space="preserve">Объем     
финансирования 
- всего    
</t>
  </si>
  <si>
    <t>№п/п</t>
  </si>
  <si>
    <t>Наименование мероприятия</t>
  </si>
  <si>
    <t>Реквизиты документа, утверждающего федеральное финансирование (наименование программы)</t>
  </si>
  <si>
    <t>Реквизиты документа, утверждающего финансирование за счет средств краевого бюджета (наименование программы)</t>
  </si>
  <si>
    <t>ЗАЯВЛЯЕМАЯ ПОТРЕБНОСТЬ</t>
  </si>
  <si>
    <t>В ФИНАНСИРОВАНИИ ПРОГРАММНЫХ МЕРОПРИЯТИЙ</t>
  </si>
  <si>
    <t>ИЗ ФЕДЕРАЛЬНОГО И КРАЕВОГО БЮДЖЕТА</t>
  </si>
  <si>
    <t>1.3.7.</t>
  </si>
  <si>
    <t>2.2.4.</t>
  </si>
  <si>
    <t>2.2.5.</t>
  </si>
  <si>
    <t>4.1.2.3.</t>
  </si>
  <si>
    <t>5.2.</t>
  </si>
  <si>
    <t>5.2.1.</t>
  </si>
  <si>
    <t>5.2.2.</t>
  </si>
  <si>
    <t>Повышение жизнеобеспечения населения</t>
  </si>
  <si>
    <t>3.2.</t>
  </si>
  <si>
    <t>3.2.1.</t>
  </si>
  <si>
    <t>5.</t>
  </si>
  <si>
    <t>5.1.</t>
  </si>
  <si>
    <t>5.1.1.</t>
  </si>
  <si>
    <t>жилищно-коммунальное хозяйство</t>
  </si>
  <si>
    <t>сейсмическая безопасность</t>
  </si>
  <si>
    <t>топливно-энергетический комплекс</t>
  </si>
  <si>
    <t>Сильные стороны программы</t>
  </si>
  <si>
    <t>Слабые стороны программы</t>
  </si>
  <si>
    <t xml:space="preserve">Возможности, возникающие  при реализации программы   </t>
  </si>
  <si>
    <t>Угрозы для успешной реализации программы</t>
  </si>
  <si>
    <t>Внешние факторы</t>
  </si>
  <si>
    <t>Внутренние факторы</t>
  </si>
  <si>
    <t>SWOT-АНАЛИЗ ПРОГРАММЫ</t>
  </si>
  <si>
    <t>ПЕРЕЧЕНЬ</t>
  </si>
  <si>
    <t xml:space="preserve">ОТРАСЛЕЙ ДЛЯ ГРУППИРОВКИ ПРОГРАММНЫХ МЕРОПРИЯТИЙ </t>
  </si>
  <si>
    <t>федеральный</t>
  </si>
  <si>
    <t>краевой</t>
  </si>
  <si>
    <t>местный</t>
  </si>
  <si>
    <t>Всего</t>
  </si>
  <si>
    <t>Количество новых рабочих мест (человек)</t>
  </si>
  <si>
    <t>Дополнительные платежи в бюджеты всех уровней (тыс.рублей в год)</t>
  </si>
  <si>
    <t>ПОКАЗАТЕЛИ ЭФФЕКТИВНОСТИ ПРОГРАММНЫХ МЕРОПРИЯТИЙ</t>
  </si>
  <si>
    <t>НОРМАТИВНЫХ ПРАВОВЫХ АКТОВ,</t>
  </si>
  <si>
    <t>НЕОБХОДИМЫХ К ПОДГОТОВКЕ (ПРИНЯТИЮ)</t>
  </si>
  <si>
    <t>В РАМКАХ РЕАЛИЗАЦИИ ПРОГРАММЫ</t>
  </si>
  <si>
    <t>Наименование нормативно-правового акта</t>
  </si>
  <si>
    <t>Цель принятия нормативно-правового акта, регулируемые вопросы</t>
  </si>
  <si>
    <t>Сейсмическая безопасность</t>
  </si>
  <si>
    <t>дефицит сейсмостойкости зданий 2 балла</t>
  </si>
  <si>
    <t>сейсмостойкость здания – 10 баллов</t>
  </si>
  <si>
    <t xml:space="preserve">Жилые дома </t>
  </si>
  <si>
    <t>Муниципальные учреждения</t>
  </si>
  <si>
    <t>Проведение паспортизации здания; Разработка ПСД; Осуществление сейсмоусиления.</t>
  </si>
  <si>
    <t>дефицит сейсмостойкости зданий 2-2,5 балла</t>
  </si>
  <si>
    <t>дефицит сейсмостойкости зданий 3-3,5 балла</t>
  </si>
  <si>
    <t>сельское хозяйство</t>
  </si>
  <si>
    <t>транспорт и связь</t>
  </si>
  <si>
    <t>образование</t>
  </si>
  <si>
    <t>здравоохранение</t>
  </si>
  <si>
    <t>культура, спорт</t>
  </si>
  <si>
    <t>туризм</t>
  </si>
  <si>
    <t>развитие потребительского рынка</t>
  </si>
  <si>
    <t xml:space="preserve">Разработка ПСД, строительство </t>
  </si>
  <si>
    <t>Мощность полигонов (М³/год) 5000</t>
  </si>
  <si>
    <t>Улучшение экологической безопасности</t>
  </si>
  <si>
    <t>Предоставление займов на развитие туристической деятельности</t>
  </si>
  <si>
    <t>Реконструкция системы водоотведения 3 км</t>
  </si>
  <si>
    <t>ПЕРЕЧЕНЬ ПРОГРАММНЫХ МЕРОПРИЯТИЙ</t>
  </si>
  <si>
    <t xml:space="preserve">Содержание 
мероприятия
</t>
  </si>
  <si>
    <t xml:space="preserve">Сроки   
выполнения
</t>
  </si>
  <si>
    <t>№ п/п</t>
  </si>
  <si>
    <t xml:space="preserve">Наименование отрасли        </t>
  </si>
  <si>
    <t xml:space="preserve">Сельское хозяйство                  </t>
  </si>
  <si>
    <t xml:space="preserve">Образование                         </t>
  </si>
  <si>
    <t>№ отрасли</t>
  </si>
  <si>
    <t>Компенсация за приобретение и доставку комбикормов для производителей сельскохозяйственной продукции всех форм собственности</t>
  </si>
  <si>
    <t>Приобретение надувных батутов-площадок</t>
  </si>
  <si>
    <t>Увеличение поголовья скота на 25%</t>
  </si>
  <si>
    <t>6.</t>
  </si>
  <si>
    <t>Развитие традиционной хозяйственной деятельности КМНС</t>
  </si>
  <si>
    <t>6.1</t>
  </si>
  <si>
    <t>6.1.1</t>
  </si>
  <si>
    <t>6.1.3</t>
  </si>
  <si>
    <t>6.1.2.</t>
  </si>
  <si>
    <t>Улучшение производственной базы общин коренных малочисленных народов</t>
  </si>
  <si>
    <t>Развитие противопожарной службы</t>
  </si>
  <si>
    <t>7.</t>
  </si>
  <si>
    <t>7.1</t>
  </si>
  <si>
    <t>Проектирование и строитель-ство теплодымокамер</t>
  </si>
  <si>
    <t>Министерство специальных программ Камчатского края</t>
  </si>
  <si>
    <t>Строительство учебных башен для подготовки пожарных</t>
  </si>
  <si>
    <t>Проектирование и строитель-ство учебной башни в город-ском округе «посёлок Палана»</t>
  </si>
  <si>
    <t>Министерство специальных программ Камчатского края.</t>
  </si>
  <si>
    <t>Проектирование и строитель-ство теплодымокамеры в город-ском округе «посёлок Палана»</t>
  </si>
  <si>
    <t>Проектирование и строительство</t>
  </si>
  <si>
    <t xml:space="preserve">совершенствование противопожарной защиты в муниципальных учреждениях городского округа "поселок Пална" социальной защиты, образования, культуры и медицинских учреждениях </t>
  </si>
  <si>
    <t>7.1.1</t>
  </si>
  <si>
    <t>7.1.2</t>
  </si>
  <si>
    <t>год</t>
  </si>
  <si>
    <t>расход</t>
  </si>
  <si>
    <t>самодостаточность бюджета</t>
  </si>
  <si>
    <t>Изменения экономического положения городского округа "поселок Палана".</t>
  </si>
  <si>
    <t>доход + сальдо бюджета (профицит, дефицит)</t>
  </si>
  <si>
    <t>5.2</t>
  </si>
  <si>
    <t>2015 год</t>
  </si>
  <si>
    <t xml:space="preserve"> Поддержка устойчивого развития традиционных промыслов и ремесел КМНС</t>
  </si>
  <si>
    <t>Модернизация объектов туристической и социальной инфраструктуры в городском округе «поселок Палана»</t>
  </si>
  <si>
    <t>Проведение национально-культурных мероприятий</t>
  </si>
  <si>
    <t>Предоставление дополнительных гарантий по оказанию медицинских услуг представителям КМНС</t>
  </si>
  <si>
    <t>6.2</t>
  </si>
  <si>
    <t>6.3</t>
  </si>
  <si>
    <t>6.4</t>
  </si>
  <si>
    <t>Администрация городского округа "поселок Палана", МУП «Горсети»</t>
  </si>
  <si>
    <t>Поддержка устойчивого развития традиционных промыслов и ремесел КМНС</t>
  </si>
  <si>
    <t xml:space="preserve">Приобретение и доставка средств лова рыбы для общин КМНС </t>
  </si>
  <si>
    <t>Приобретение и доставка транспортных средств повышенной  проходимости для общин КМНС</t>
  </si>
  <si>
    <t>Приобретение и Доставка оборудования, инвентаря, спецодежды для общин КМНС, занимающихся традиционной хозяйственной деятельностью</t>
  </si>
  <si>
    <t>Приобретение и доставка миниэлектростанций, электро и дизельгенераторов для общин КМНС</t>
  </si>
  <si>
    <t>6.1.4</t>
  </si>
  <si>
    <t>6.2.1</t>
  </si>
  <si>
    <t>6.2.2</t>
  </si>
  <si>
    <t>Капитальный ремонт базы отдыха «Паланские термальные источники»</t>
  </si>
  <si>
    <t>Капитальный ремонт туристических приютов</t>
  </si>
  <si>
    <t>Организация и проведение традиционной национальной гонки на собачьих упряжках «Беренгия»</t>
  </si>
  <si>
    <t xml:space="preserve">Организация и проведение традиционного национального праздника морского зверя – нерпы «Хололо» </t>
  </si>
  <si>
    <t>Организация и проведение традиционного национального праздника «Первой рыбы»</t>
  </si>
  <si>
    <t>Организация и проведение празднования Международного дня коренных народов мира</t>
  </si>
  <si>
    <t>6.3.1</t>
  </si>
  <si>
    <t>6.3.2</t>
  </si>
  <si>
    <t>6.3.3</t>
  </si>
  <si>
    <t>6.3.4</t>
  </si>
  <si>
    <t>Улучшение туристической и социальной инфраструктуры в городском округе «поселок Палана»</t>
  </si>
  <si>
    <t xml:space="preserve">Зубопротезирование представителей  КМНС, проживающих в городском округе «поселок Палана» </t>
  </si>
  <si>
    <t>Оказание наркологической помощи представителям КМНС, проживающим в городском округе «поселок Палана»</t>
  </si>
  <si>
    <t>6.4.1</t>
  </si>
  <si>
    <t>6.4.2</t>
  </si>
  <si>
    <t>Зубопротезирование 1643 представителей КМНС</t>
  </si>
  <si>
    <t>Оказание наркологической помощи 137 представителям КМНС</t>
  </si>
  <si>
    <t xml:space="preserve"> Улучшение здоровья и повышение качества жизни КМНС</t>
  </si>
  <si>
    <t>Улучшение духовной и национально-культурной среды коренных народов</t>
  </si>
  <si>
    <t xml:space="preserve">Малое и среднее предпринимательство  </t>
  </si>
  <si>
    <t>Поддержка субъектов малого и среднего предпринимательства в области подготовки, переподготовки и повышения квалификации кадров путем проведения семинаров для СМСП и предоставления раздаточного материала для СМСП (брошюр для СМСП) на заключительном семинаре.</t>
  </si>
  <si>
    <t xml:space="preserve"> Увеличение доли налоговых поступлений от средних и малых предприятий в собственных доходах бюджета городского округа, количества сред. и малых предприятий.</t>
  </si>
  <si>
    <t>Администрация городского округа "поселок Палана".</t>
  </si>
  <si>
    <t>Разработка перспективных маршрутов, инвестиционных проектов реконструкции и строительства приоритетных туристических объектов</t>
  </si>
  <si>
    <t>Проведение семинаров для СМСП.</t>
  </si>
  <si>
    <t>Повышение конкурентоспособности СМСП.</t>
  </si>
  <si>
    <t>Создание условий для развития и совершенствования  духовно-нравственного содержания жизни и национальной деятельности КМНС на територии городского округа "поселок Палана"</t>
  </si>
  <si>
    <t>Привлечение предпринимателей  к решению вопросов повышения эффективности их деятельности посредством их участия в разработке нормативно-правовой базы в области предпринимательства на уровне местного самоуправления</t>
  </si>
  <si>
    <t xml:space="preserve">Организация консультирования субъектов малого и среднего предпринимательства по вопросам действующего и принимающего законодательства </t>
  </si>
  <si>
    <t>Внесение предложений по преодолению административных ограничений в области предпринимательства, принятия мер по их устранению</t>
  </si>
  <si>
    <t>1.2.6.</t>
  </si>
  <si>
    <t>Ведение перечня муниципального имущества городского округа «поселок Палана», свободного от прав третьих лиц.</t>
  </si>
  <si>
    <t>1.2.7.</t>
  </si>
  <si>
    <t>малое и среднее предпринимательство</t>
  </si>
  <si>
    <t>Информация через СМИ об имеющихся свободных объектах муниципальной собственности, предлагаеммых в аренду.</t>
  </si>
  <si>
    <t>Обеспечение взаимодействия предпринимательства и власти на всех уровнях, привлечение предпринимательских кругов к решению вопросов социально-экономического развития городского округа "поселок Палана. Внедрение различных форм поддержки малого и среднего предпринимательства</t>
  </si>
  <si>
    <t>Организация заседаний координационного совета с СМСП.</t>
  </si>
  <si>
    <t>Повышение квалификации руководителей и специалистов малого и среднего предпринимательства, увеличение и сохранение общего числа граждан, занимающихся индивидуальной деятельностью</t>
  </si>
  <si>
    <t>Организация заседаний координационного совета с СМСП, обсуждение вопросов действующего и принемающего законодательства от СМСП на семинарах.</t>
  </si>
  <si>
    <t>Реализация программы направлена на создание условий для развития сельского хозяйства на территории городского округа.</t>
  </si>
  <si>
    <t>Увеличение объемов сельско-хозяйственной продукции в личных подсобных хозяйствах городского округа (мяса, молока)(по отношению к предыдущему году)</t>
  </si>
  <si>
    <t>СОЦИАЛЬНО-ЭКОНОМИЧЕСКОЕ РАЗВИТИЕ</t>
  </si>
  <si>
    <t>Увеличение количества комбикорма, увеличение поголовья скота</t>
  </si>
  <si>
    <t>Кол-во СМСП получивших информационную поддержку</t>
  </si>
  <si>
    <t>Кол-во СМСП получивших консультационную поддержку</t>
  </si>
  <si>
    <t>Увеличение кол-ва ИП путем совершенствования внещней среды для СМСП</t>
  </si>
  <si>
    <t>Совершенствования внешней среды для СМСП занимающихся туристической деятельностью.</t>
  </si>
  <si>
    <t>Кол-во СМСП получивших финансовую поддержку</t>
  </si>
  <si>
    <t>Кол-во СМСП получивших имущественную поддержку</t>
  </si>
  <si>
    <t>Рост числа малых и микропредприятий, ИП.</t>
  </si>
  <si>
    <t>Развитие малых и микропредприятий (особенно в сфере производства, торговли, бытового обслуживания, туризма).</t>
  </si>
  <si>
    <t>x</t>
  </si>
  <si>
    <t>снижение затрат на производство тепловой и электрической энергии</t>
  </si>
  <si>
    <t>Снижение затрат на транспортировку товаров (груза) и увеличение объема транспортируемого товара (груза)</t>
  </si>
  <si>
    <t xml:space="preserve">Разработка нормативно-правовых актов по предоставлению займов на развитие туристической деятельности </t>
  </si>
  <si>
    <t>Развитие туристической деятельности в городском округе "поселок Палана"</t>
  </si>
  <si>
    <t>Увеличение количества спортивно-массовых мероприятий, спортивных кружков, человек занимающихся спортом</t>
  </si>
  <si>
    <t>Улучшение качества предоставления жилищно-коммунальных услуг, обеспечивающих комфортное условие проживания</t>
  </si>
  <si>
    <t>ед.на текущий год</t>
  </si>
  <si>
    <t>голов, на текущий год</t>
  </si>
  <si>
    <t>ед., на текущий год</t>
  </si>
  <si>
    <t>Приобретение спортивного инвентаря и оборудования для работы спортивных секций общеобразовательных школ</t>
  </si>
  <si>
    <t xml:space="preserve">Приобретение спортивного инвентаря и оборудования для работы спортивных секций общеобразовательных школ
</t>
  </si>
  <si>
    <t>Реконструкция (капитальный ремонт) котельного оборудования (котельных, водозаборов, очистных сооружений).</t>
  </si>
  <si>
    <t>Реконструкция инженерных сетей холодного водоснабжения</t>
  </si>
  <si>
    <t>Реконструкция гостиницы "Эльгай" в пгт Палана</t>
  </si>
  <si>
    <t>Завершение строительства 24-квартирного дома по ул. 50 лет ВЛКСМ в пгт Палана</t>
  </si>
  <si>
    <t>3.1.1.2</t>
  </si>
  <si>
    <t>Строительство 8- квартирного дома по ул. Ленина</t>
  </si>
  <si>
    <t>3.1.1.3</t>
  </si>
  <si>
    <t>Строительство 8-квартирного дома по ул. Обухова</t>
  </si>
  <si>
    <t>Строительство полигона для захоронение твердых и жидких бытовых отходов</t>
  </si>
  <si>
    <t>3.3.</t>
  </si>
  <si>
    <t>3.3.1.</t>
  </si>
  <si>
    <t>Благоустройство. Содержание  улично-дорожной сети</t>
  </si>
  <si>
    <t>3.2.2.</t>
  </si>
  <si>
    <t>3.2.3.</t>
  </si>
  <si>
    <t>Ремонт дорожного полотна с бетонным покрытием по ул. Обухова (1 км)</t>
  </si>
  <si>
    <t>Организация работы информационно-консультационого пункта для субъектов малого и среднего предпринимательства в городском округе «поселок Палана»</t>
  </si>
  <si>
    <t>Строительство физкультурно-оздоровительного центра</t>
  </si>
  <si>
    <t>Строительство крытого павильона (для продовольственных и вещевых продаж) в городском округе "поселок Палана"</t>
  </si>
  <si>
    <t>Строительство лыжной трассы (5 км) в городском округе "поселок Палана"</t>
  </si>
  <si>
    <t>Строительство скейт-парка в городском округе "поселок Палана"</t>
  </si>
  <si>
    <t>Реконструкция ветхих сетей теплоснабжения и ГВС.</t>
  </si>
  <si>
    <t>Ремонт дорожного полотна с бетонным покрытием по ул.50 лет Камчатского Комсомола</t>
  </si>
  <si>
    <t>Ремонт дорожного полотна с бетонным покрытием по ул. Имени Г.И. Чубарова (600 м)</t>
  </si>
  <si>
    <t>Ремонт фасадов жилых домов в городском округе "поселок Палана"</t>
  </si>
  <si>
    <t>3.1.1.4.</t>
  </si>
  <si>
    <t>Прокладка опто-волоконного кабеля</t>
  </si>
  <si>
    <t>3.1.1.5.</t>
  </si>
  <si>
    <t>7.2.</t>
  </si>
  <si>
    <t>7.1.</t>
  </si>
  <si>
    <t>6.4.2.</t>
  </si>
  <si>
    <t>6.4.1.</t>
  </si>
  <si>
    <t>6.4.</t>
  </si>
  <si>
    <t>6.3.4.</t>
  </si>
  <si>
    <t>6.3.3.</t>
  </si>
  <si>
    <t>6.3.2.</t>
  </si>
  <si>
    <t>6.3.1.</t>
  </si>
  <si>
    <t>6.3.</t>
  </si>
  <si>
    <t>6.2.2.</t>
  </si>
  <si>
    <t>6.2.1.</t>
  </si>
  <si>
    <t>6.2.</t>
  </si>
  <si>
    <t>6.1.4.</t>
  </si>
  <si>
    <t>6.1.3.</t>
  </si>
  <si>
    <t>6.1.1.</t>
  </si>
  <si>
    <t>6.1.</t>
  </si>
  <si>
    <t>2016-2020</t>
  </si>
  <si>
    <t>2016-2018</t>
  </si>
  <si>
    <t>2017-2018</t>
  </si>
  <si>
    <t>2018-2020</t>
  </si>
  <si>
    <t>2018-2019</t>
  </si>
  <si>
    <t>Строительство лыжной трассы (5км) в городском округе "поселок Палана"</t>
  </si>
  <si>
    <t>Строительство 8-квартирного дома по ул. Ленина</t>
  </si>
  <si>
    <t>2016-2017</t>
  </si>
  <si>
    <t>700 кв.м жилья, 8 квартир</t>
  </si>
  <si>
    <t>3.1.1.3.</t>
  </si>
  <si>
    <t>2016-2019</t>
  </si>
  <si>
    <t>Обеспечение жильем 8 семей</t>
  </si>
  <si>
    <t>Реконструкция ветхих сетей теплоснабжения и ГВС</t>
  </si>
  <si>
    <t>Реконструкция (капитальный ремонт) котельного оборудования (котельных, водозаборов, очистных сооружений)</t>
  </si>
  <si>
    <t>2017-2020</t>
  </si>
  <si>
    <t xml:space="preserve">                                                              Благоустройство. Содержание улично-дорожной сети</t>
  </si>
  <si>
    <t>Ремонт дорожного полотна с бетонным покрытием по ул. 50 лет Камчатского Комсомола</t>
  </si>
  <si>
    <t>Ремонт дорожного полотна с бетонным покрытием по ул. Имени Г.И. Чубарова (600м)</t>
  </si>
  <si>
    <t>Ремонт дорожного полотна с бетонным покрытием по ул. Обухова (1км)</t>
  </si>
  <si>
    <t>1700 кв.м жилья, 24 квартиры</t>
  </si>
  <si>
    <t>Строительство полигона для захоронения твердых и жидких бытовых отходов</t>
  </si>
  <si>
    <t>2017-2019</t>
  </si>
  <si>
    <t>Связь</t>
  </si>
  <si>
    <t>Улучшение качества связи, Интернет услуг</t>
  </si>
  <si>
    <t>2019-2020</t>
  </si>
  <si>
    <t>Строительство физкультурно-оздоровительного комплекса</t>
  </si>
  <si>
    <t>прокладка опто-волоконного кабеля</t>
  </si>
  <si>
    <t>Модернизация объектов туристической и социальной инфраструктуры в городском округе "поселок Палана"</t>
  </si>
  <si>
    <t>Капитальный ремонт базы отдыха "Паланские термальные источники"</t>
  </si>
  <si>
    <t>Проектирование и строительство теплодымокамер</t>
  </si>
  <si>
    <t>2013 год (факт)</t>
  </si>
  <si>
    <t>2014 год (факт)</t>
  </si>
  <si>
    <t>2016 год</t>
  </si>
  <si>
    <t>2017 год</t>
  </si>
  <si>
    <t>2018 год</t>
  </si>
  <si>
    <t>2019 год</t>
  </si>
  <si>
    <t>2020 год</t>
  </si>
  <si>
    <t>%, по отношения к предыдущему году</t>
  </si>
  <si>
    <t>Постановление администрации городского округа "поселок Палана" об утверждении муниципальной целевой программы «Развитие туристической инфраструктуры на территории городского округа "поселок Палана" на период 2016-2019 годы»</t>
  </si>
  <si>
    <t>1 квартал 2016 года.</t>
  </si>
  <si>
    <t>Развитие туристической деятельности на территории  городского округа "поселок Палана"</t>
  </si>
  <si>
    <t xml:space="preserve">Гос. программа Камчатского края "Развитие сельского хозяйства и регулирование рынка сельскохозяйственной продукции, сырья и продовольствия Камчатского края на 2014-2018 годы" </t>
  </si>
  <si>
    <t>Муниципальная программа "Поддержка субъектов малого и среднего предпринимательства на территории городского округа "поселок Палана" на 2014-2018 годы"</t>
  </si>
  <si>
    <t>Программа "Экономическое и социальное развитие Дальнего Востока и Забайкалья на период до 2025 года"</t>
  </si>
  <si>
    <t>Муниципальная программа "Устойчивое развитие коренных малочисленных народов Севера, Сибири и Дальнего Востока, проживающих в городском округе "поселок Палана" на 2014-2018 годы"</t>
  </si>
  <si>
    <t>МП "Энергоэффективность, развитие энергетики и коммунального хозяйства, обеспечение жителей городского округа "поселок Палана" коммунальными услугами и услугами по благоустройству территории на 2014-2018 годы"</t>
  </si>
  <si>
    <t>Муниципальная программа "Развитие образование в городском округе "поселок Палана" на 2016-2018 годы</t>
  </si>
  <si>
    <t>4 квартал 2015 года</t>
  </si>
  <si>
    <t>Программа "Развитие образования в Камчатском крае на 2014-2020 годы"</t>
  </si>
  <si>
    <t>Программа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 на 2014-2018 годы"</t>
  </si>
  <si>
    <t>3.3.1</t>
  </si>
  <si>
    <t>к Программе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</si>
</sst>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#,##0.0000"/>
    <numFmt numFmtId="171" formatCode="0.0"/>
    <numFmt numFmtId="172" formatCode="0.0000"/>
    <numFmt numFmtId="173" formatCode="0.00000"/>
    <numFmt numFmtId="174" formatCode="#,##0.0"/>
    <numFmt numFmtId="175" formatCode="#,##0.00000"/>
    <numFmt numFmtId="176" formatCode="#,##0.000&quot;р.&quot;"/>
    <numFmt numFmtId="177" formatCode="#,##0.000_р_."/>
    <numFmt numFmtId="178" formatCode="[$-FC19]d\ mmmm\ yyyy\ &quot;г.&quot;"/>
  </numFmts>
  <fonts count="2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0"/>
    </font>
    <font>
      <b/>
      <sz val="16"/>
      <name val="Arial Cyr"/>
      <family val="0"/>
    </font>
    <font>
      <b/>
      <sz val="13"/>
      <name val="Times New Roman"/>
      <family val="1"/>
    </font>
    <font>
      <b/>
      <sz val="13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8"/>
      <name val="Times New Roman"/>
      <family val="1"/>
    </font>
    <font>
      <b/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/>
    </xf>
    <xf numFmtId="0" fontId="10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16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center"/>
    </xf>
    <xf numFmtId="0" fontId="10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justify" vertical="top"/>
    </xf>
    <xf numFmtId="0" fontId="1" fillId="0" borderId="1" xfId="0" applyFont="1" applyBorder="1" applyAlignment="1">
      <alignment vertical="top"/>
    </xf>
    <xf numFmtId="0" fontId="10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justify" vertical="top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8" fontId="9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9" fontId="19" fillId="0" borderId="0" xfId="0" applyNumberFormat="1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justify" vertical="top" wrapText="1"/>
    </xf>
    <xf numFmtId="0" fontId="19" fillId="0" borderId="0" xfId="0" applyFont="1" applyAlignment="1">
      <alignment horizont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top" wrapText="1"/>
    </xf>
    <xf numFmtId="49" fontId="20" fillId="0" borderId="1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vertical="top" wrapText="1"/>
    </xf>
    <xf numFmtId="0" fontId="19" fillId="0" borderId="2" xfId="0" applyFont="1" applyBorder="1" applyAlignment="1">
      <alignment wrapText="1"/>
    </xf>
    <xf numFmtId="0" fontId="19" fillId="0" borderId="2" xfId="0" applyFont="1" applyBorder="1" applyAlignment="1">
      <alignment horizontal="center" vertical="top" wrapText="1"/>
    </xf>
    <xf numFmtId="49" fontId="20" fillId="0" borderId="2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justify" vertical="top" wrapText="1"/>
    </xf>
    <xf numFmtId="49" fontId="19" fillId="0" borderId="3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justify" wrapText="1"/>
    </xf>
    <xf numFmtId="49" fontId="19" fillId="0" borderId="0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justify" wrapText="1"/>
    </xf>
    <xf numFmtId="0" fontId="19" fillId="0" borderId="9" xfId="0" applyFont="1" applyBorder="1" applyAlignment="1">
      <alignment vertical="center" wrapText="1"/>
    </xf>
    <xf numFmtId="0" fontId="19" fillId="0" borderId="1" xfId="0" applyFont="1" applyBorder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justify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justify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" fillId="0" borderId="0" xfId="0" applyFont="1" applyAlignment="1">
      <alignment horizontal="justify"/>
    </xf>
    <xf numFmtId="168" fontId="2" fillId="0" borderId="10" xfId="0" applyNumberFormat="1" applyFont="1" applyBorder="1" applyAlignment="1">
      <alignment horizontal="center" vertical="center" wrapText="1"/>
    </xf>
    <xf numFmtId="168" fontId="9" fillId="0" borderId="10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9" fillId="0" borderId="9" xfId="0" applyFont="1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justify" vertical="top" wrapText="1"/>
    </xf>
    <xf numFmtId="0" fontId="19" fillId="0" borderId="2" xfId="0" applyFont="1" applyBorder="1" applyAlignment="1">
      <alignment/>
    </xf>
    <xf numFmtId="0" fontId="20" fillId="0" borderId="2" xfId="0" applyFont="1" applyBorder="1" applyAlignment="1">
      <alignment horizontal="center" wrapText="1"/>
    </xf>
    <xf numFmtId="0" fontId="20" fillId="2" borderId="11" xfId="0" applyFont="1" applyFill="1" applyBorder="1" applyAlignment="1">
      <alignment wrapText="1"/>
    </xf>
    <xf numFmtId="0" fontId="19" fillId="2" borderId="12" xfId="0" applyFont="1" applyFill="1" applyBorder="1" applyAlignment="1">
      <alignment/>
    </xf>
    <xf numFmtId="0" fontId="20" fillId="3" borderId="13" xfId="0" applyFont="1" applyFill="1" applyBorder="1" applyAlignment="1">
      <alignment wrapText="1"/>
    </xf>
    <xf numFmtId="0" fontId="19" fillId="3" borderId="14" xfId="0" applyFont="1" applyFill="1" applyBorder="1" applyAlignment="1">
      <alignment/>
    </xf>
    <xf numFmtId="0" fontId="20" fillId="3" borderId="15" xfId="0" applyFont="1" applyFill="1" applyBorder="1" applyAlignment="1">
      <alignment wrapText="1"/>
    </xf>
    <xf numFmtId="0" fontId="19" fillId="3" borderId="16" xfId="0" applyFont="1" applyFill="1" applyBorder="1" applyAlignment="1">
      <alignment/>
    </xf>
    <xf numFmtId="0" fontId="20" fillId="3" borderId="11" xfId="0" applyFont="1" applyFill="1" applyBorder="1" applyAlignment="1">
      <alignment wrapText="1"/>
    </xf>
    <xf numFmtId="0" fontId="19" fillId="3" borderId="12" xfId="0" applyFont="1" applyFill="1" applyBorder="1" applyAlignment="1">
      <alignment/>
    </xf>
    <xf numFmtId="0" fontId="2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 shrinkToFit="1"/>
    </xf>
    <xf numFmtId="168" fontId="2" fillId="0" borderId="0" xfId="0" applyNumberFormat="1" applyFont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top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168" fontId="9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1" xfId="0" applyFont="1" applyBorder="1" applyAlignment="1">
      <alignment vertical="center"/>
    </xf>
    <xf numFmtId="0" fontId="2" fillId="0" borderId="9" xfId="0" applyFont="1" applyFill="1" applyBorder="1" applyAlignment="1">
      <alignment horizontal="left" vertical="center" wrapText="1"/>
    </xf>
    <xf numFmtId="44" fontId="2" fillId="0" borderId="1" xfId="16" applyFont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169" fontId="4" fillId="0" borderId="1" xfId="0" applyNumberFormat="1" applyFont="1" applyFill="1" applyBorder="1" applyAlignment="1">
      <alignment horizontal="center" vertical="center" wrapText="1"/>
    </xf>
    <xf numFmtId="169" fontId="2" fillId="0" borderId="1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Fill="1" applyAlignment="1">
      <alignment/>
    </xf>
    <xf numFmtId="49" fontId="14" fillId="0" borderId="1" xfId="0" applyNumberFormat="1" applyFont="1" applyFill="1" applyBorder="1" applyAlignment="1">
      <alignment horizontal="center" vertical="center" wrapText="1"/>
    </xf>
    <xf numFmtId="168" fontId="10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168" fontId="1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8" fontId="11" fillId="0" borderId="1" xfId="0" applyNumberFormat="1" applyFont="1" applyFill="1" applyBorder="1" applyAlignment="1">
      <alignment horizontal="center" vertical="center" wrapText="1"/>
    </xf>
    <xf numFmtId="169" fontId="11" fillId="0" borderId="1" xfId="0" applyNumberFormat="1" applyFont="1" applyFill="1" applyBorder="1" applyAlignment="1">
      <alignment horizontal="center" vertical="center" wrapText="1"/>
    </xf>
    <xf numFmtId="169" fontId="9" fillId="0" borderId="1" xfId="0" applyNumberFormat="1" applyFont="1" applyFill="1" applyBorder="1" applyAlignment="1">
      <alignment horizontal="center" vertical="center" wrapText="1"/>
    </xf>
    <xf numFmtId="168" fontId="2" fillId="0" borderId="3" xfId="0" applyNumberFormat="1" applyFont="1" applyFill="1" applyBorder="1" applyAlignment="1">
      <alignment horizontal="center" vertical="center" wrapText="1"/>
    </xf>
    <xf numFmtId="168" fontId="23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169" fontId="1" fillId="0" borderId="0" xfId="0" applyNumberFormat="1" applyFont="1" applyFill="1" applyAlignment="1">
      <alignment/>
    </xf>
    <xf numFmtId="168" fontId="24" fillId="0" borderId="0" xfId="0" applyNumberFormat="1" applyFont="1" applyFill="1" applyAlignment="1">
      <alignment/>
    </xf>
    <xf numFmtId="169" fontId="17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9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68" fontId="4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/>
    </xf>
    <xf numFmtId="168" fontId="9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49" fontId="9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/>
    </xf>
    <xf numFmtId="0" fontId="9" fillId="0" borderId="3" xfId="0" applyFont="1" applyBorder="1" applyAlignment="1">
      <alignment horizontal="center" vertical="center" wrapText="1"/>
    </xf>
    <xf numFmtId="2" fontId="1" fillId="0" borderId="0" xfId="0" applyNumberFormat="1" applyFont="1" applyFill="1" applyAlignment="1">
      <alignment/>
    </xf>
    <xf numFmtId="0" fontId="5" fillId="0" borderId="1" xfId="0" applyFont="1" applyFill="1" applyBorder="1" applyAlignment="1">
      <alignment/>
    </xf>
    <xf numFmtId="168" fontId="5" fillId="0" borderId="0" xfId="0" applyNumberFormat="1" applyFont="1" applyFill="1" applyAlignment="1">
      <alignment/>
    </xf>
    <xf numFmtId="168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3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0" fillId="0" borderId="9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72" fontId="19" fillId="3" borderId="9" xfId="0" applyNumberFormat="1" applyFont="1" applyFill="1" applyBorder="1" applyAlignment="1">
      <alignment horizontal="center"/>
    </xf>
    <xf numFmtId="172" fontId="19" fillId="3" borderId="18" xfId="0" applyNumberFormat="1" applyFont="1" applyFill="1" applyBorder="1" applyAlignment="1">
      <alignment horizontal="center"/>
    </xf>
    <xf numFmtId="172" fontId="19" fillId="3" borderId="10" xfId="0" applyNumberFormat="1" applyFont="1" applyFill="1" applyBorder="1" applyAlignment="1">
      <alignment horizontal="center"/>
    </xf>
    <xf numFmtId="172" fontId="19" fillId="3" borderId="22" xfId="0" applyNumberFormat="1" applyFont="1" applyFill="1" applyBorder="1" applyAlignment="1">
      <alignment horizontal="center"/>
    </xf>
    <xf numFmtId="172" fontId="19" fillId="3" borderId="23" xfId="0" applyNumberFormat="1" applyFont="1" applyFill="1" applyBorder="1" applyAlignment="1">
      <alignment horizontal="center"/>
    </xf>
    <xf numFmtId="172" fontId="19" fillId="3" borderId="24" xfId="0" applyNumberFormat="1" applyFont="1" applyFill="1" applyBorder="1" applyAlignment="1">
      <alignment horizontal="center"/>
    </xf>
    <xf numFmtId="172" fontId="19" fillId="2" borderId="25" xfId="0" applyNumberFormat="1" applyFont="1" applyFill="1" applyBorder="1" applyAlignment="1">
      <alignment horizontal="center"/>
    </xf>
    <xf numFmtId="172" fontId="19" fillId="2" borderId="26" xfId="0" applyNumberFormat="1" applyFont="1" applyFill="1" applyBorder="1" applyAlignment="1">
      <alignment horizontal="center"/>
    </xf>
    <xf numFmtId="172" fontId="19" fillId="2" borderId="27" xfId="0" applyNumberFormat="1" applyFont="1" applyFill="1" applyBorder="1" applyAlignment="1">
      <alignment horizontal="center"/>
    </xf>
    <xf numFmtId="172" fontId="19" fillId="3" borderId="25" xfId="0" applyNumberFormat="1" applyFont="1" applyFill="1" applyBorder="1" applyAlignment="1">
      <alignment horizontal="center"/>
    </xf>
    <xf numFmtId="172" fontId="19" fillId="3" borderId="26" xfId="0" applyNumberFormat="1" applyFont="1" applyFill="1" applyBorder="1" applyAlignment="1">
      <alignment horizontal="center"/>
    </xf>
    <xf numFmtId="172" fontId="19" fillId="3" borderId="27" xfId="0" applyNumberFormat="1" applyFont="1" applyFill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20" fillId="0" borderId="22" xfId="0" applyFont="1" applyBorder="1" applyAlignment="1">
      <alignment horizontal="justify" vertical="center"/>
    </xf>
    <xf numFmtId="0" fontId="20" fillId="0" borderId="23" xfId="0" applyFont="1" applyBorder="1" applyAlignment="1">
      <alignment horizontal="justify" vertical="center"/>
    </xf>
    <xf numFmtId="0" fontId="20" fillId="0" borderId="24" xfId="0" applyFont="1" applyBorder="1" applyAlignment="1">
      <alignment horizontal="justify" vertical="center"/>
    </xf>
    <xf numFmtId="0" fontId="20" fillId="0" borderId="8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0" xfId="0" applyFont="1" applyAlignment="1">
      <alignment horizontal="right" wrapText="1"/>
    </xf>
    <xf numFmtId="0" fontId="19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9" xfId="0" applyFont="1" applyBorder="1" applyAlignment="1">
      <alignment horizontal="center" wrapText="1"/>
    </xf>
    <xf numFmtId="0" fontId="20" fillId="0" borderId="18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8" fontId="2" fillId="0" borderId="2" xfId="0" applyNumberFormat="1" applyFont="1" applyFill="1" applyBorder="1" applyAlignment="1">
      <alignment horizontal="center" vertical="center" wrapText="1"/>
    </xf>
    <xf numFmtId="168" fontId="2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view="pageBreakPreview" zoomScale="75" zoomScaleNormal="75" zoomScaleSheetLayoutView="75" workbookViewId="0" topLeftCell="A1">
      <selection activeCell="C2" sqref="C2"/>
    </sheetView>
  </sheetViews>
  <sheetFormatPr defaultColWidth="9.00390625" defaultRowHeight="12.75"/>
  <cols>
    <col min="1" max="1" width="24.875" style="18" customWidth="1"/>
    <col min="2" max="2" width="37.875" style="18" customWidth="1"/>
    <col min="3" max="3" width="43.00390625" style="18" customWidth="1"/>
    <col min="4" max="16384" width="9.125" style="18" customWidth="1"/>
  </cols>
  <sheetData>
    <row r="1" spans="1:6" ht="20.25" customHeight="1">
      <c r="A1" s="15"/>
      <c r="B1" s="16"/>
      <c r="C1" s="20" t="s">
        <v>131</v>
      </c>
      <c r="D1" s="14"/>
      <c r="E1" s="17"/>
      <c r="F1" s="17"/>
    </row>
    <row r="2" spans="1:6" ht="18.75" customHeight="1">
      <c r="A2" s="15"/>
      <c r="B2" s="16"/>
      <c r="C2" s="20" t="s">
        <v>476</v>
      </c>
      <c r="D2" s="14"/>
      <c r="E2" s="17"/>
      <c r="F2" s="17"/>
    </row>
    <row r="7" spans="1:3" ht="18.75">
      <c r="A7" s="208" t="s">
        <v>229</v>
      </c>
      <c r="B7" s="208"/>
      <c r="C7" s="208"/>
    </row>
    <row r="10" ht="13.5" thickBot="1"/>
    <row r="11" spans="1:3" ht="33.75" customHeight="1" thickBot="1">
      <c r="A11" s="41" t="s">
        <v>228</v>
      </c>
      <c r="B11" s="42" t="s">
        <v>223</v>
      </c>
      <c r="C11" s="43" t="s">
        <v>224</v>
      </c>
    </row>
    <row r="12" spans="1:3" ht="63">
      <c r="A12" s="44"/>
      <c r="B12" s="45" t="s">
        <v>113</v>
      </c>
      <c r="C12" s="45" t="s">
        <v>116</v>
      </c>
    </row>
    <row r="13" spans="1:3" ht="31.5">
      <c r="A13" s="19"/>
      <c r="B13" s="35" t="s">
        <v>114</v>
      </c>
      <c r="C13" s="35" t="s">
        <v>76</v>
      </c>
    </row>
    <row r="14" spans="1:3" ht="63">
      <c r="A14" s="19"/>
      <c r="B14" s="35" t="s">
        <v>367</v>
      </c>
      <c r="C14" s="35" t="s">
        <v>117</v>
      </c>
    </row>
    <row r="15" spans="1:3" ht="63">
      <c r="A15" s="19"/>
      <c r="B15" s="35" t="s">
        <v>115</v>
      </c>
      <c r="C15" s="35" t="s">
        <v>77</v>
      </c>
    </row>
    <row r="16" spans="1:3" ht="63">
      <c r="A16" s="19"/>
      <c r="C16" s="35" t="s">
        <v>118</v>
      </c>
    </row>
    <row r="17" spans="1:3" ht="17.25" thickBot="1">
      <c r="A17" s="19"/>
      <c r="B17" s="35"/>
      <c r="C17" s="35" t="s">
        <v>119</v>
      </c>
    </row>
    <row r="18" spans="1:3" ht="43.5" customHeight="1" thickBot="1">
      <c r="A18" s="41" t="s">
        <v>227</v>
      </c>
      <c r="B18" s="42" t="s">
        <v>225</v>
      </c>
      <c r="C18" s="43" t="s">
        <v>226</v>
      </c>
    </row>
    <row r="19" spans="1:3" ht="31.5">
      <c r="A19" s="39"/>
      <c r="B19" s="40" t="s">
        <v>120</v>
      </c>
      <c r="C19" s="98" t="s">
        <v>78</v>
      </c>
    </row>
    <row r="20" spans="1:3" ht="63">
      <c r="A20" s="36"/>
      <c r="B20" s="37" t="s">
        <v>121</v>
      </c>
      <c r="C20" s="37" t="s">
        <v>126</v>
      </c>
    </row>
    <row r="21" spans="1:3" ht="78.75">
      <c r="A21" s="38"/>
      <c r="B21" s="37" t="s">
        <v>122</v>
      </c>
      <c r="C21" s="37" t="s">
        <v>127</v>
      </c>
    </row>
    <row r="22" spans="1:3" ht="63">
      <c r="A22" s="38"/>
      <c r="B22" s="37" t="s">
        <v>368</v>
      </c>
      <c r="C22" s="37" t="s">
        <v>128</v>
      </c>
    </row>
    <row r="23" spans="1:3" ht="78.75">
      <c r="A23" s="38"/>
      <c r="B23" s="37" t="s">
        <v>123</v>
      </c>
      <c r="C23" s="37" t="s">
        <v>79</v>
      </c>
    </row>
    <row r="24" spans="1:3" ht="31.5">
      <c r="A24" s="38"/>
      <c r="B24" s="37" t="s">
        <v>124</v>
      </c>
      <c r="C24" s="37" t="s">
        <v>130</v>
      </c>
    </row>
    <row r="25" spans="1:3" ht="15.75">
      <c r="A25" s="38"/>
      <c r="B25" s="37" t="s">
        <v>125</v>
      </c>
      <c r="C25" s="38"/>
    </row>
    <row r="26" spans="1:3" ht="31.5">
      <c r="A26" s="38"/>
      <c r="B26" s="37" t="s">
        <v>75</v>
      </c>
      <c r="C26" s="38"/>
    </row>
  </sheetData>
  <mergeCells count="1">
    <mergeCell ref="A7:C7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="75" zoomScaleNormal="75" zoomScaleSheetLayoutView="75" workbookViewId="0" topLeftCell="A1">
      <selection activeCell="D24" sqref="D24"/>
    </sheetView>
  </sheetViews>
  <sheetFormatPr defaultColWidth="9.00390625" defaultRowHeight="12.75"/>
  <cols>
    <col min="1" max="1" width="11.375" style="0" customWidth="1"/>
    <col min="2" max="2" width="77.375" style="0" customWidth="1"/>
    <col min="3" max="3" width="22.375" style="0" customWidth="1"/>
  </cols>
  <sheetData>
    <row r="1" spans="1:6" s="18" customFormat="1" ht="20.25" customHeight="1">
      <c r="A1" s="15"/>
      <c r="B1" s="20" t="s">
        <v>132</v>
      </c>
      <c r="D1" s="14"/>
      <c r="E1" s="17"/>
      <c r="F1" s="17"/>
    </row>
    <row r="2" spans="1:6" s="18" customFormat="1" ht="18.75" customHeight="1">
      <c r="A2" s="15"/>
      <c r="B2" s="20" t="s">
        <v>476</v>
      </c>
      <c r="D2" s="14"/>
      <c r="E2" s="17"/>
      <c r="F2" s="17"/>
    </row>
    <row r="3" spans="1:2" ht="18.75">
      <c r="A3" s="5"/>
      <c r="B3" s="5"/>
    </row>
    <row r="4" spans="1:2" ht="18.75">
      <c r="A4" s="5"/>
      <c r="B4" s="5"/>
    </row>
    <row r="5" spans="1:2" ht="18.75">
      <c r="A5" s="5"/>
      <c r="B5" s="5"/>
    </row>
    <row r="6" spans="1:2" ht="18.75">
      <c r="A6" s="208" t="s">
        <v>230</v>
      </c>
      <c r="B6" s="208"/>
    </row>
    <row r="7" spans="1:2" ht="18.75">
      <c r="A7" s="208" t="s">
        <v>231</v>
      </c>
      <c r="B7" s="208"/>
    </row>
    <row r="8" ht="18.75">
      <c r="A8" s="5"/>
    </row>
    <row r="9" ht="18.75">
      <c r="A9" s="2"/>
    </row>
    <row r="10" spans="1:2" ht="37.5">
      <c r="A10" s="3" t="s">
        <v>271</v>
      </c>
      <c r="B10" s="3" t="s">
        <v>268</v>
      </c>
    </row>
    <row r="11" spans="1:2" ht="18.75">
      <c r="A11" s="3">
        <v>1</v>
      </c>
      <c r="B11" s="3">
        <v>2</v>
      </c>
    </row>
    <row r="12" spans="1:2" ht="18.75">
      <c r="A12" s="3">
        <v>1</v>
      </c>
      <c r="B12" s="3" t="s">
        <v>252</v>
      </c>
    </row>
    <row r="13" spans="1:2" ht="18.75">
      <c r="A13" s="3">
        <v>2</v>
      </c>
      <c r="B13" s="3" t="s">
        <v>351</v>
      </c>
    </row>
    <row r="14" spans="1:2" ht="18.75">
      <c r="A14" s="3">
        <v>3</v>
      </c>
      <c r="B14" s="13" t="s">
        <v>257</v>
      </c>
    </row>
    <row r="15" spans="1:2" ht="18.75">
      <c r="A15" s="3">
        <v>4</v>
      </c>
      <c r="B15" s="13" t="s">
        <v>258</v>
      </c>
    </row>
    <row r="16" spans="1:2" ht="18.75">
      <c r="A16" s="3">
        <v>5</v>
      </c>
      <c r="B16" s="3" t="s">
        <v>254</v>
      </c>
    </row>
    <row r="17" spans="1:2" ht="18.75">
      <c r="A17" s="3">
        <v>6</v>
      </c>
      <c r="B17" s="13" t="s">
        <v>256</v>
      </c>
    </row>
    <row r="18" spans="1:2" ht="18.75">
      <c r="A18" s="3">
        <v>7</v>
      </c>
      <c r="B18" s="3" t="s">
        <v>255</v>
      </c>
    </row>
    <row r="19" spans="1:2" ht="18.75">
      <c r="A19" s="3">
        <v>8</v>
      </c>
      <c r="B19" s="3" t="s">
        <v>220</v>
      </c>
    </row>
    <row r="20" spans="1:2" ht="18.75">
      <c r="A20" s="3">
        <v>9</v>
      </c>
      <c r="B20" s="13" t="s">
        <v>145</v>
      </c>
    </row>
    <row r="21" spans="1:2" ht="18.75">
      <c r="A21" s="3">
        <v>10</v>
      </c>
      <c r="B21" s="13" t="s">
        <v>221</v>
      </c>
    </row>
    <row r="22" spans="1:2" ht="18.75">
      <c r="A22" s="3">
        <v>11</v>
      </c>
      <c r="B22" s="13" t="s">
        <v>222</v>
      </c>
    </row>
    <row r="23" spans="1:2" ht="18.75">
      <c r="A23" s="3">
        <v>12</v>
      </c>
      <c r="B23" s="13" t="s">
        <v>253</v>
      </c>
    </row>
    <row r="24" spans="1:2" ht="18.75">
      <c r="A24" s="46"/>
      <c r="B24" s="47"/>
    </row>
    <row r="25" spans="1:2" ht="18.75">
      <c r="A25" s="46"/>
      <c r="B25" s="47"/>
    </row>
  </sheetData>
  <mergeCells count="2">
    <mergeCell ref="A7:B7"/>
    <mergeCell ref="A6:B6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0"/>
  <sheetViews>
    <sheetView view="pageBreakPreview" zoomScale="75" zoomScaleNormal="75" zoomScaleSheetLayoutView="75" workbookViewId="0" topLeftCell="A1">
      <pane xSplit="8" ySplit="8" topLeftCell="I96" activePane="bottomRight" state="frozen"/>
      <selection pane="topLeft" activeCell="A1" sqref="A1"/>
      <selection pane="topRight" activeCell="I1" sqref="I1"/>
      <selection pane="bottomLeft" activeCell="A6" sqref="A6"/>
      <selection pane="bottomRight" activeCell="G115" sqref="G115"/>
    </sheetView>
  </sheetViews>
  <sheetFormatPr defaultColWidth="9.00390625" defaultRowHeight="12.75"/>
  <cols>
    <col min="1" max="1" width="11.875" style="88" customWidth="1"/>
    <col min="2" max="2" width="26.625" style="89" customWidth="1"/>
    <col min="3" max="3" width="13.625" style="90" customWidth="1"/>
    <col min="4" max="4" width="26.625" style="91" customWidth="1"/>
    <col min="5" max="5" width="25.00390625" style="91" customWidth="1"/>
    <col min="6" max="6" width="27.00390625" style="91" customWidth="1"/>
    <col min="7" max="7" width="17.75390625" style="90" customWidth="1"/>
    <col min="8" max="8" width="22.00390625" style="90" customWidth="1"/>
    <col min="9" max="16384" width="9.125" style="92" customWidth="1"/>
  </cols>
  <sheetData>
    <row r="1" spans="1:8" ht="20.25" customHeight="1">
      <c r="A1"/>
      <c r="B1"/>
      <c r="C1"/>
      <c r="D1"/>
      <c r="E1"/>
      <c r="F1"/>
      <c r="G1"/>
      <c r="H1"/>
    </row>
    <row r="2" spans="1:8" ht="18.75" customHeight="1">
      <c r="A2" s="79"/>
      <c r="B2" s="80"/>
      <c r="C2" s="81"/>
      <c r="D2" s="81"/>
      <c r="E2" s="81"/>
      <c r="F2" s="81"/>
      <c r="G2" s="228" t="s">
        <v>133</v>
      </c>
      <c r="H2" s="228"/>
    </row>
    <row r="3" spans="1:8" ht="12.75" customHeight="1">
      <c r="A3" s="79"/>
      <c r="B3" s="80"/>
      <c r="C3" s="81"/>
      <c r="D3" s="81"/>
      <c r="E3" s="81"/>
      <c r="F3" s="81"/>
      <c r="G3" s="228" t="s">
        <v>476</v>
      </c>
      <c r="H3" s="228"/>
    </row>
    <row r="4" spans="1:8" ht="12.75" customHeight="1">
      <c r="A4" s="79"/>
      <c r="B4" s="80"/>
      <c r="C4" s="81"/>
      <c r="D4" s="81"/>
      <c r="E4" s="81"/>
      <c r="F4" s="81"/>
      <c r="G4" s="26"/>
      <c r="H4" s="26"/>
    </row>
    <row r="5" spans="1:8" ht="16.5">
      <c r="A5" s="79"/>
      <c r="B5" s="80"/>
      <c r="C5" s="81"/>
      <c r="D5" s="81"/>
      <c r="E5" s="81"/>
      <c r="F5" s="81"/>
      <c r="G5" s="26"/>
      <c r="H5" s="26"/>
    </row>
    <row r="6" spans="1:8" ht="20.25" customHeight="1">
      <c r="A6" s="232" t="s">
        <v>264</v>
      </c>
      <c r="B6" s="232"/>
      <c r="C6" s="232"/>
      <c r="D6" s="232"/>
      <c r="E6" s="232"/>
      <c r="F6" s="232"/>
      <c r="G6" s="232"/>
      <c r="H6" s="232"/>
    </row>
    <row r="7" spans="1:8" ht="20.25">
      <c r="A7" s="83"/>
      <c r="B7" s="84"/>
      <c r="C7" s="25"/>
      <c r="D7" s="25"/>
      <c r="E7" s="25"/>
      <c r="F7" s="25"/>
      <c r="G7" s="25"/>
      <c r="H7" s="25"/>
    </row>
    <row r="8" spans="1:8" ht="12.75">
      <c r="A8"/>
      <c r="B8"/>
      <c r="C8"/>
      <c r="D8"/>
      <c r="E8"/>
      <c r="F8"/>
      <c r="G8"/>
      <c r="H8"/>
    </row>
    <row r="9" spans="1:8" ht="94.5">
      <c r="A9" s="11" t="s">
        <v>267</v>
      </c>
      <c r="B9" s="6" t="s">
        <v>87</v>
      </c>
      <c r="C9" s="6" t="s">
        <v>266</v>
      </c>
      <c r="D9" s="6" t="s">
        <v>265</v>
      </c>
      <c r="E9" s="6" t="s">
        <v>89</v>
      </c>
      <c r="F9" s="6" t="s">
        <v>88</v>
      </c>
      <c r="G9" s="6" t="s">
        <v>85</v>
      </c>
      <c r="H9" s="6" t="s">
        <v>86</v>
      </c>
    </row>
    <row r="10" spans="1:8" ht="19.5" customHeight="1">
      <c r="A10" s="8">
        <v>1</v>
      </c>
      <c r="B10" s="85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</row>
    <row r="11" spans="1:8" s="93" customFormat="1" ht="24.75" customHeight="1">
      <c r="A11" s="9" t="s">
        <v>16</v>
      </c>
      <c r="B11" s="229" t="s">
        <v>15</v>
      </c>
      <c r="C11" s="229"/>
      <c r="D11" s="229"/>
      <c r="E11" s="229"/>
      <c r="F11" s="229"/>
      <c r="G11" s="229"/>
      <c r="H11" s="229"/>
    </row>
    <row r="12" spans="1:8" s="93" customFormat="1" ht="18.75" customHeight="1">
      <c r="A12" s="10" t="s">
        <v>17</v>
      </c>
      <c r="B12" s="233" t="s">
        <v>269</v>
      </c>
      <c r="C12" s="233"/>
      <c r="D12" s="233"/>
      <c r="E12" s="233"/>
      <c r="F12" s="233"/>
      <c r="G12" s="233"/>
      <c r="H12" s="233"/>
    </row>
    <row r="13" spans="1:8" s="93" customFormat="1" ht="114.75" customHeight="1">
      <c r="A13" s="8" t="s">
        <v>94</v>
      </c>
      <c r="B13" s="85" t="s">
        <v>272</v>
      </c>
      <c r="C13" s="4" t="s">
        <v>426</v>
      </c>
      <c r="D13" s="4" t="s">
        <v>3</v>
      </c>
      <c r="E13" s="4" t="s">
        <v>360</v>
      </c>
      <c r="F13" s="4" t="s">
        <v>274</v>
      </c>
      <c r="G13" s="4" t="s">
        <v>40</v>
      </c>
      <c r="H13" s="4"/>
    </row>
    <row r="14" spans="1:8" s="93" customFormat="1" ht="23.25" customHeight="1">
      <c r="A14" s="10" t="s">
        <v>18</v>
      </c>
      <c r="B14" s="233" t="s">
        <v>4</v>
      </c>
      <c r="C14" s="233"/>
      <c r="D14" s="233"/>
      <c r="E14" s="233"/>
      <c r="F14" s="233"/>
      <c r="G14" s="233"/>
      <c r="H14" s="233"/>
    </row>
    <row r="15" spans="1:8" s="93" customFormat="1" ht="244.5" customHeight="1">
      <c r="A15" s="8" t="s">
        <v>95</v>
      </c>
      <c r="B15" s="4" t="s">
        <v>345</v>
      </c>
      <c r="C15" s="4" t="s">
        <v>425</v>
      </c>
      <c r="D15" s="4" t="s">
        <v>41</v>
      </c>
      <c r="E15" s="4" t="s">
        <v>362</v>
      </c>
      <c r="F15" s="4" t="s">
        <v>353</v>
      </c>
      <c r="G15" s="4" t="s">
        <v>40</v>
      </c>
      <c r="H15" s="4"/>
    </row>
    <row r="16" spans="1:8" s="93" customFormat="1" ht="126.75" customHeight="1">
      <c r="A16" s="8" t="s">
        <v>96</v>
      </c>
      <c r="B16" s="4" t="s">
        <v>396</v>
      </c>
      <c r="C16" s="4" t="s">
        <v>426</v>
      </c>
      <c r="D16" s="4" t="s">
        <v>42</v>
      </c>
      <c r="E16" s="4" t="s">
        <v>361</v>
      </c>
      <c r="F16" s="4" t="s">
        <v>339</v>
      </c>
      <c r="G16" s="4" t="s">
        <v>340</v>
      </c>
      <c r="H16" s="4"/>
    </row>
    <row r="17" spans="1:8" s="93" customFormat="1" ht="166.5" customHeight="1">
      <c r="A17" s="8" t="s">
        <v>97</v>
      </c>
      <c r="B17" s="4" t="s">
        <v>346</v>
      </c>
      <c r="C17" s="4" t="s">
        <v>426</v>
      </c>
      <c r="D17" s="4" t="s">
        <v>356</v>
      </c>
      <c r="E17" s="4" t="s">
        <v>362</v>
      </c>
      <c r="F17" s="4" t="s">
        <v>355</v>
      </c>
      <c r="G17" s="4" t="s">
        <v>40</v>
      </c>
      <c r="H17" s="4"/>
    </row>
    <row r="18" spans="1:8" s="93" customFormat="1" ht="233.25" customHeight="1">
      <c r="A18" s="8" t="s">
        <v>146</v>
      </c>
      <c r="B18" s="4" t="s">
        <v>338</v>
      </c>
      <c r="C18" s="134" t="s">
        <v>426</v>
      </c>
      <c r="D18" s="4" t="s">
        <v>342</v>
      </c>
      <c r="E18" s="4" t="s">
        <v>362</v>
      </c>
      <c r="F18" s="4" t="s">
        <v>343</v>
      </c>
      <c r="G18" s="4" t="s">
        <v>40</v>
      </c>
      <c r="H18" s="4"/>
    </row>
    <row r="19" spans="1:8" s="93" customFormat="1" ht="255" customHeight="1">
      <c r="A19" s="8" t="s">
        <v>147</v>
      </c>
      <c r="B19" s="4" t="s">
        <v>347</v>
      </c>
      <c r="C19" s="4" t="s">
        <v>425</v>
      </c>
      <c r="D19" s="4" t="s">
        <v>354</v>
      </c>
      <c r="E19" s="4" t="s">
        <v>363</v>
      </c>
      <c r="F19" s="4" t="s">
        <v>353</v>
      </c>
      <c r="G19" s="4" t="s">
        <v>40</v>
      </c>
      <c r="H19" s="4"/>
    </row>
    <row r="20" spans="1:8" s="93" customFormat="1" ht="124.5" customHeight="1">
      <c r="A20" s="8" t="s">
        <v>348</v>
      </c>
      <c r="B20" s="4" t="s">
        <v>349</v>
      </c>
      <c r="C20" s="4" t="s">
        <v>425</v>
      </c>
      <c r="D20" s="4" t="s">
        <v>352</v>
      </c>
      <c r="E20" s="4" t="s">
        <v>361</v>
      </c>
      <c r="F20" s="4" t="s">
        <v>43</v>
      </c>
      <c r="G20" s="4" t="s">
        <v>40</v>
      </c>
      <c r="H20" s="4"/>
    </row>
    <row r="21" spans="1:8" s="93" customFormat="1" ht="15.75">
      <c r="A21" s="11" t="s">
        <v>44</v>
      </c>
      <c r="B21" s="230" t="s">
        <v>149</v>
      </c>
      <c r="C21" s="230"/>
      <c r="D21" s="230"/>
      <c r="E21" s="230"/>
      <c r="F21" s="230"/>
      <c r="G21" s="230"/>
      <c r="H21" s="230"/>
    </row>
    <row r="22" spans="1:8" s="93" customFormat="1" ht="2.25" customHeight="1">
      <c r="A22" s="8"/>
      <c r="B22" s="85"/>
      <c r="C22" s="4"/>
      <c r="D22" s="231" t="s">
        <v>45</v>
      </c>
      <c r="E22" s="4"/>
      <c r="F22" s="4"/>
      <c r="G22" s="4"/>
      <c r="H22" s="4"/>
    </row>
    <row r="23" spans="1:8" s="93" customFormat="1" ht="129.75" customHeight="1">
      <c r="A23" s="8" t="s">
        <v>150</v>
      </c>
      <c r="B23" s="85" t="s">
        <v>341</v>
      </c>
      <c r="C23" s="4" t="s">
        <v>427</v>
      </c>
      <c r="D23" s="231"/>
      <c r="E23" s="4" t="s">
        <v>364</v>
      </c>
      <c r="F23" s="4" t="s">
        <v>46</v>
      </c>
      <c r="G23" s="4" t="s">
        <v>40</v>
      </c>
      <c r="H23" s="4" t="s">
        <v>9</v>
      </c>
    </row>
    <row r="24" spans="1:8" s="94" customFormat="1" ht="71.25" customHeight="1">
      <c r="A24" s="8" t="s">
        <v>153</v>
      </c>
      <c r="B24" s="85" t="s">
        <v>155</v>
      </c>
      <c r="C24" s="4">
        <v>2017</v>
      </c>
      <c r="D24" s="231"/>
      <c r="E24" s="4" t="s">
        <v>361</v>
      </c>
      <c r="F24" s="4"/>
      <c r="G24" s="4" t="s">
        <v>40</v>
      </c>
      <c r="H24" s="4"/>
    </row>
    <row r="25" spans="1:8" s="93" customFormat="1" ht="78.75">
      <c r="A25" s="8" t="s">
        <v>154</v>
      </c>
      <c r="B25" s="85" t="s">
        <v>156</v>
      </c>
      <c r="C25" s="4" t="s">
        <v>427</v>
      </c>
      <c r="D25" s="4" t="s">
        <v>47</v>
      </c>
      <c r="E25" s="4" t="s">
        <v>364</v>
      </c>
      <c r="F25" s="4"/>
      <c r="G25" s="4" t="s">
        <v>40</v>
      </c>
      <c r="H25" s="4" t="s">
        <v>9</v>
      </c>
    </row>
    <row r="26" spans="1:8" s="93" customFormat="1" ht="24" customHeight="1">
      <c r="A26" s="234" t="s">
        <v>48</v>
      </c>
      <c r="B26" s="234"/>
      <c r="C26" s="234"/>
      <c r="D26" s="234"/>
      <c r="E26" s="234"/>
      <c r="F26" s="234"/>
      <c r="G26" s="234"/>
      <c r="H26" s="234"/>
    </row>
    <row r="27" spans="1:8" s="94" customFormat="1" ht="129.75" customHeight="1">
      <c r="A27" s="8" t="s">
        <v>157</v>
      </c>
      <c r="B27" s="85" t="s">
        <v>158</v>
      </c>
      <c r="C27" s="4">
        <v>2017</v>
      </c>
      <c r="D27" s="4" t="s">
        <v>49</v>
      </c>
      <c r="E27" s="4" t="s">
        <v>364</v>
      </c>
      <c r="F27" s="4" t="s">
        <v>50</v>
      </c>
      <c r="G27" s="4" t="s">
        <v>40</v>
      </c>
      <c r="H27" s="4"/>
    </row>
    <row r="28" spans="1:8" s="94" customFormat="1" ht="81" customHeight="1">
      <c r="A28" s="8" t="s">
        <v>159</v>
      </c>
      <c r="B28" s="85" t="s">
        <v>262</v>
      </c>
      <c r="C28" s="4" t="s">
        <v>428</v>
      </c>
      <c r="D28" s="4" t="s">
        <v>372</v>
      </c>
      <c r="E28" s="4" t="s">
        <v>365</v>
      </c>
      <c r="F28" s="4" t="s">
        <v>373</v>
      </c>
      <c r="G28" s="4"/>
      <c r="H28" s="4"/>
    </row>
    <row r="29" spans="1:8" s="93" customFormat="1" ht="15.75" customHeight="1">
      <c r="A29" s="11" t="s">
        <v>51</v>
      </c>
      <c r="B29" s="225" t="s">
        <v>162</v>
      </c>
      <c r="C29" s="226"/>
      <c r="D29" s="226"/>
      <c r="E29" s="226"/>
      <c r="F29" s="226"/>
      <c r="G29" s="226"/>
      <c r="H29" s="227"/>
    </row>
    <row r="30" spans="1:8" s="93" customFormat="1" ht="94.5">
      <c r="A30" s="8" t="s">
        <v>163</v>
      </c>
      <c r="B30" s="85" t="s">
        <v>398</v>
      </c>
      <c r="C30" s="4">
        <v>2019</v>
      </c>
      <c r="D30" s="4" t="s">
        <v>52</v>
      </c>
      <c r="E30" s="4" t="s">
        <v>366</v>
      </c>
      <c r="F30" s="4" t="s">
        <v>53</v>
      </c>
      <c r="G30" s="4" t="s">
        <v>40</v>
      </c>
      <c r="H30" s="4" t="s">
        <v>9</v>
      </c>
    </row>
    <row r="31" spans="1:8" s="93" customFormat="1" ht="20.25" customHeight="1">
      <c r="A31" s="9" t="s">
        <v>83</v>
      </c>
      <c r="B31" s="229" t="s">
        <v>82</v>
      </c>
      <c r="C31" s="229"/>
      <c r="D31" s="229"/>
      <c r="E31" s="229"/>
      <c r="F31" s="229"/>
      <c r="G31" s="229"/>
      <c r="H31" s="229"/>
    </row>
    <row r="32" spans="1:8" s="93" customFormat="1" ht="18.75">
      <c r="A32" s="10" t="s">
        <v>84</v>
      </c>
      <c r="B32" s="233" t="s">
        <v>270</v>
      </c>
      <c r="C32" s="233"/>
      <c r="D32" s="233"/>
      <c r="E32" s="233"/>
      <c r="F32" s="233"/>
      <c r="G32" s="233"/>
      <c r="H32" s="233"/>
    </row>
    <row r="33" spans="1:8" s="93" customFormat="1" ht="94.5">
      <c r="A33" s="8" t="s">
        <v>98</v>
      </c>
      <c r="B33" s="4" t="s">
        <v>397</v>
      </c>
      <c r="C33" s="4" t="s">
        <v>429</v>
      </c>
      <c r="D33" s="4" t="s">
        <v>54</v>
      </c>
      <c r="E33" s="4" t="s">
        <v>374</v>
      </c>
      <c r="F33" s="4" t="s">
        <v>12</v>
      </c>
      <c r="G33" s="4" t="s">
        <v>40</v>
      </c>
      <c r="H33" s="4" t="s">
        <v>9</v>
      </c>
    </row>
    <row r="34" spans="1:8" s="94" customFormat="1" ht="110.25" customHeight="1">
      <c r="A34" s="8" t="s">
        <v>99</v>
      </c>
      <c r="B34" s="85" t="s">
        <v>380</v>
      </c>
      <c r="C34" s="4" t="s">
        <v>425</v>
      </c>
      <c r="D34" s="4" t="s">
        <v>10</v>
      </c>
      <c r="E34" s="4" t="s">
        <v>55</v>
      </c>
      <c r="F34" s="4" t="s">
        <v>11</v>
      </c>
      <c r="G34" s="4" t="s">
        <v>40</v>
      </c>
      <c r="H34" s="4"/>
    </row>
    <row r="35" spans="1:8" s="93" customFormat="1" ht="23.25" customHeight="1">
      <c r="A35" s="10" t="s">
        <v>90</v>
      </c>
      <c r="B35" s="233" t="s">
        <v>13</v>
      </c>
      <c r="C35" s="233"/>
      <c r="D35" s="233"/>
      <c r="E35" s="233"/>
      <c r="F35" s="233"/>
      <c r="G35" s="233"/>
      <c r="H35" s="233"/>
    </row>
    <row r="36" spans="1:8" s="93" customFormat="1" ht="94.5">
      <c r="A36" s="8" t="s">
        <v>100</v>
      </c>
      <c r="B36" s="85" t="s">
        <v>164</v>
      </c>
      <c r="C36" s="4" t="s">
        <v>427</v>
      </c>
      <c r="D36" s="4" t="s">
        <v>54</v>
      </c>
      <c r="E36" s="4" t="s">
        <v>374</v>
      </c>
      <c r="F36" s="4" t="s">
        <v>12</v>
      </c>
      <c r="G36" s="4" t="s">
        <v>40</v>
      </c>
      <c r="H36" s="4" t="s">
        <v>9</v>
      </c>
    </row>
    <row r="37" spans="1:8" s="93" customFormat="1" ht="97.5" customHeight="1">
      <c r="A37" s="8" t="s">
        <v>101</v>
      </c>
      <c r="B37" s="85" t="s">
        <v>165</v>
      </c>
      <c r="C37" s="4" t="s">
        <v>429</v>
      </c>
      <c r="D37" s="4" t="s">
        <v>54</v>
      </c>
      <c r="E37" s="4" t="s">
        <v>374</v>
      </c>
      <c r="F37" s="4" t="s">
        <v>12</v>
      </c>
      <c r="G37" s="4" t="s">
        <v>40</v>
      </c>
      <c r="H37" s="4" t="s">
        <v>9</v>
      </c>
    </row>
    <row r="38" spans="1:8" s="93" customFormat="1" ht="63" customHeight="1">
      <c r="A38" s="8" t="s">
        <v>102</v>
      </c>
      <c r="B38" s="33" t="s">
        <v>430</v>
      </c>
      <c r="C38" s="4">
        <v>2017</v>
      </c>
      <c r="D38" s="4" t="s">
        <v>54</v>
      </c>
      <c r="E38" s="4" t="s">
        <v>374</v>
      </c>
      <c r="F38" s="231" t="s">
        <v>12</v>
      </c>
      <c r="G38" s="4" t="s">
        <v>40</v>
      </c>
      <c r="H38" s="4" t="s">
        <v>9</v>
      </c>
    </row>
    <row r="39" spans="1:8" s="93" customFormat="1" ht="60" customHeight="1">
      <c r="A39" s="8" t="s">
        <v>208</v>
      </c>
      <c r="B39" s="85" t="s">
        <v>400</v>
      </c>
      <c r="C39" s="4">
        <v>2018</v>
      </c>
      <c r="D39" s="4" t="s">
        <v>54</v>
      </c>
      <c r="E39" s="4" t="s">
        <v>374</v>
      </c>
      <c r="F39" s="231"/>
      <c r="G39" s="4" t="s">
        <v>40</v>
      </c>
      <c r="H39" s="4" t="s">
        <v>9</v>
      </c>
    </row>
    <row r="40" spans="1:8" s="93" customFormat="1" ht="6" customHeight="1" hidden="1">
      <c r="A40" s="8"/>
      <c r="B40" s="27"/>
      <c r="C40" s="4"/>
      <c r="D40" s="4"/>
      <c r="E40" s="4"/>
      <c r="F40" s="231"/>
      <c r="G40" s="4"/>
      <c r="H40" s="4"/>
    </row>
    <row r="41" spans="1:8" s="93" customFormat="1" ht="3" customHeight="1">
      <c r="A41" s="8"/>
      <c r="B41" s="33"/>
      <c r="C41" s="4"/>
      <c r="D41" s="4"/>
      <c r="E41" s="4"/>
      <c r="F41" s="231"/>
      <c r="G41" s="4"/>
      <c r="H41" s="4"/>
    </row>
    <row r="42" spans="1:8" s="93" customFormat="1" ht="59.25" customHeight="1">
      <c r="A42" s="8" t="s">
        <v>103</v>
      </c>
      <c r="B42" s="85" t="s">
        <v>273</v>
      </c>
      <c r="C42" s="4">
        <v>2018</v>
      </c>
      <c r="D42" s="4" t="s">
        <v>273</v>
      </c>
      <c r="E42" s="4"/>
      <c r="F42" s="4" t="s">
        <v>14</v>
      </c>
      <c r="G42" s="4" t="s">
        <v>40</v>
      </c>
      <c r="H42" s="4"/>
    </row>
    <row r="43" spans="1:8" s="94" customFormat="1" ht="20.25" customHeight="1">
      <c r="A43" s="9" t="s">
        <v>92</v>
      </c>
      <c r="B43" s="229" t="s">
        <v>91</v>
      </c>
      <c r="C43" s="229"/>
      <c r="D43" s="229"/>
      <c r="E43" s="229"/>
      <c r="F43" s="229"/>
      <c r="G43" s="229"/>
      <c r="H43" s="229"/>
    </row>
    <row r="44" spans="1:8" s="93" customFormat="1" ht="20.25" customHeight="1">
      <c r="A44" s="10" t="s">
        <v>93</v>
      </c>
      <c r="B44" s="233" t="s">
        <v>5</v>
      </c>
      <c r="C44" s="233"/>
      <c r="D44" s="233"/>
      <c r="E44" s="233"/>
      <c r="F44" s="233"/>
      <c r="G44" s="233"/>
      <c r="H44" s="233"/>
    </row>
    <row r="45" spans="1:8" s="93" customFormat="1" ht="20.25" customHeight="1">
      <c r="A45" s="10" t="s">
        <v>136</v>
      </c>
      <c r="B45" s="233" t="s">
        <v>6</v>
      </c>
      <c r="C45" s="233"/>
      <c r="D45" s="233"/>
      <c r="E45" s="233"/>
      <c r="F45" s="233"/>
      <c r="G45" s="233"/>
      <c r="H45" s="233"/>
    </row>
    <row r="46" spans="1:8" s="93" customFormat="1" ht="71.25" customHeight="1">
      <c r="A46" s="8" t="s">
        <v>137</v>
      </c>
      <c r="B46" s="85" t="s">
        <v>384</v>
      </c>
      <c r="C46" s="4" t="s">
        <v>427</v>
      </c>
      <c r="D46" s="85" t="s">
        <v>384</v>
      </c>
      <c r="E46" s="4" t="s">
        <v>444</v>
      </c>
      <c r="F46" s="4" t="s">
        <v>56</v>
      </c>
      <c r="G46" s="4" t="s">
        <v>40</v>
      </c>
      <c r="H46" s="4" t="s">
        <v>57</v>
      </c>
    </row>
    <row r="47" spans="1:8" s="93" customFormat="1" ht="71.25" customHeight="1">
      <c r="A47" s="8" t="s">
        <v>138</v>
      </c>
      <c r="B47" s="85" t="s">
        <v>431</v>
      </c>
      <c r="C47" s="4" t="s">
        <v>432</v>
      </c>
      <c r="D47" s="85" t="s">
        <v>431</v>
      </c>
      <c r="E47" s="4" t="s">
        <v>433</v>
      </c>
      <c r="F47" s="4" t="s">
        <v>436</v>
      </c>
      <c r="G47" s="4" t="s">
        <v>40</v>
      </c>
      <c r="H47" s="4" t="s">
        <v>9</v>
      </c>
    </row>
    <row r="48" spans="1:8" s="93" customFormat="1" ht="71.25" customHeight="1">
      <c r="A48" s="8" t="s">
        <v>434</v>
      </c>
      <c r="B48" s="85" t="s">
        <v>388</v>
      </c>
      <c r="C48" s="4" t="s">
        <v>427</v>
      </c>
      <c r="D48" s="85" t="s">
        <v>431</v>
      </c>
      <c r="E48" s="4" t="s">
        <v>433</v>
      </c>
      <c r="F48" s="4" t="s">
        <v>436</v>
      </c>
      <c r="G48" s="4" t="s">
        <v>40</v>
      </c>
      <c r="H48" s="4" t="s">
        <v>9</v>
      </c>
    </row>
    <row r="49" spans="1:8" s="93" customFormat="1" ht="71.25" customHeight="1">
      <c r="A49" s="8" t="s">
        <v>405</v>
      </c>
      <c r="B49" s="85" t="s">
        <v>404</v>
      </c>
      <c r="C49" s="4" t="s">
        <v>427</v>
      </c>
      <c r="D49" s="85" t="s">
        <v>404</v>
      </c>
      <c r="E49" s="4"/>
      <c r="F49" s="4"/>
      <c r="G49" s="4" t="s">
        <v>40</v>
      </c>
      <c r="H49" s="4"/>
    </row>
    <row r="50" spans="1:8" s="93" customFormat="1" ht="63">
      <c r="A50" s="8" t="s">
        <v>138</v>
      </c>
      <c r="B50" s="85" t="s">
        <v>166</v>
      </c>
      <c r="C50" s="4" t="s">
        <v>435</v>
      </c>
      <c r="D50" s="4" t="s">
        <v>166</v>
      </c>
      <c r="E50" s="4" t="s">
        <v>8</v>
      </c>
      <c r="F50" s="4" t="s">
        <v>58</v>
      </c>
      <c r="G50" s="4" t="s">
        <v>40</v>
      </c>
      <c r="H50" s="4" t="s">
        <v>9</v>
      </c>
    </row>
    <row r="51" spans="1:8" s="94" customFormat="1" ht="33.75" customHeight="1">
      <c r="A51" s="10" t="s">
        <v>139</v>
      </c>
      <c r="B51" s="215" t="s">
        <v>7</v>
      </c>
      <c r="C51" s="216"/>
      <c r="D51" s="216"/>
      <c r="E51" s="216"/>
      <c r="F51" s="216"/>
      <c r="G51" s="216"/>
      <c r="H51" s="217"/>
    </row>
    <row r="52" spans="1:8" s="93" customFormat="1" ht="94.5">
      <c r="A52" s="8" t="s">
        <v>140</v>
      </c>
      <c r="B52" s="86" t="s">
        <v>60</v>
      </c>
      <c r="C52" s="4" t="s">
        <v>426</v>
      </c>
      <c r="D52" s="4" t="s">
        <v>59</v>
      </c>
      <c r="E52" s="4"/>
      <c r="F52" s="235" t="s">
        <v>375</v>
      </c>
      <c r="G52" s="4" t="s">
        <v>309</v>
      </c>
      <c r="H52" s="4" t="s">
        <v>9</v>
      </c>
    </row>
    <row r="53" spans="1:8" s="93" customFormat="1" ht="78.75">
      <c r="A53" s="8" t="s">
        <v>141</v>
      </c>
      <c r="B53" s="4" t="s">
        <v>438</v>
      </c>
      <c r="C53" s="4" t="s">
        <v>425</v>
      </c>
      <c r="D53" s="4" t="s">
        <v>61</v>
      </c>
      <c r="E53" s="4"/>
      <c r="F53" s="237"/>
      <c r="G53" s="4" t="s">
        <v>40</v>
      </c>
      <c r="H53" s="4" t="s">
        <v>9</v>
      </c>
    </row>
    <row r="54" spans="1:8" s="96" customFormat="1" ht="65.25" customHeight="1">
      <c r="A54" s="8" t="s">
        <v>142</v>
      </c>
      <c r="B54" s="86" t="s">
        <v>437</v>
      </c>
      <c r="C54" s="4" t="s">
        <v>425</v>
      </c>
      <c r="D54" s="86" t="s">
        <v>437</v>
      </c>
      <c r="E54" s="4"/>
      <c r="F54" s="237"/>
      <c r="G54" s="4" t="s">
        <v>40</v>
      </c>
      <c r="H54" s="4" t="s">
        <v>9</v>
      </c>
    </row>
    <row r="55" spans="1:8" s="93" customFormat="1" ht="63">
      <c r="A55" s="8" t="s">
        <v>143</v>
      </c>
      <c r="B55" s="86" t="s">
        <v>168</v>
      </c>
      <c r="C55" s="4" t="s">
        <v>439</v>
      </c>
      <c r="D55" s="49" t="s">
        <v>168</v>
      </c>
      <c r="E55" s="4"/>
      <c r="F55" s="237"/>
      <c r="G55" s="4" t="s">
        <v>40</v>
      </c>
      <c r="H55" s="4" t="s">
        <v>9</v>
      </c>
    </row>
    <row r="56" spans="1:8" s="93" customFormat="1" ht="63">
      <c r="A56" s="8" t="s">
        <v>144</v>
      </c>
      <c r="B56" s="86" t="s">
        <v>382</v>
      </c>
      <c r="C56" s="4" t="s">
        <v>432</v>
      </c>
      <c r="D56" s="86" t="s">
        <v>382</v>
      </c>
      <c r="E56" s="4"/>
      <c r="F56" s="236"/>
      <c r="G56" s="4" t="s">
        <v>40</v>
      </c>
      <c r="H56" s="4" t="s">
        <v>9</v>
      </c>
    </row>
    <row r="57" spans="1:8" s="93" customFormat="1" ht="27" customHeight="1">
      <c r="A57" s="10" t="s">
        <v>215</v>
      </c>
      <c r="B57" s="215" t="s">
        <v>440</v>
      </c>
      <c r="C57" s="218"/>
      <c r="D57" s="218"/>
      <c r="E57" s="218"/>
      <c r="F57" s="218"/>
      <c r="G57" s="218"/>
      <c r="H57" s="132"/>
    </row>
    <row r="58" spans="1:8" s="93" customFormat="1" ht="63">
      <c r="A58" s="8" t="s">
        <v>216</v>
      </c>
      <c r="B58" s="135" t="s">
        <v>441</v>
      </c>
      <c r="C58" s="4">
        <v>2016</v>
      </c>
      <c r="D58" s="135" t="s">
        <v>441</v>
      </c>
      <c r="E58" s="4"/>
      <c r="F58" s="4"/>
      <c r="G58" s="4"/>
      <c r="H58" s="4"/>
    </row>
    <row r="59" spans="1:8" s="93" customFormat="1" ht="63">
      <c r="A59" s="8" t="s">
        <v>393</v>
      </c>
      <c r="B59" s="135" t="s">
        <v>442</v>
      </c>
      <c r="C59" s="4">
        <v>2017</v>
      </c>
      <c r="D59" s="135" t="s">
        <v>442</v>
      </c>
      <c r="E59" s="4"/>
      <c r="F59" s="4"/>
      <c r="G59" s="4"/>
      <c r="H59" s="4"/>
    </row>
    <row r="60" spans="1:8" s="93" customFormat="1" ht="63.75" thickBot="1">
      <c r="A60" s="8" t="s">
        <v>394</v>
      </c>
      <c r="B60" s="189" t="s">
        <v>443</v>
      </c>
      <c r="C60" s="187">
        <v>2018</v>
      </c>
      <c r="D60" s="189" t="s">
        <v>443</v>
      </c>
      <c r="E60" s="187"/>
      <c r="F60" s="187"/>
      <c r="G60" s="187"/>
      <c r="H60" s="187"/>
    </row>
    <row r="61" spans="1:8" s="94" customFormat="1" ht="30.75" customHeight="1" thickBot="1">
      <c r="A61" s="188" t="s">
        <v>390</v>
      </c>
      <c r="B61" s="212" t="s">
        <v>175</v>
      </c>
      <c r="C61" s="213"/>
      <c r="D61" s="213"/>
      <c r="E61" s="213"/>
      <c r="F61" s="213"/>
      <c r="G61" s="213"/>
      <c r="H61" s="214"/>
    </row>
    <row r="62" spans="1:8" s="93" customFormat="1" ht="67.5" customHeight="1">
      <c r="A62" s="8" t="s">
        <v>475</v>
      </c>
      <c r="B62" s="190" t="s">
        <v>445</v>
      </c>
      <c r="C62" s="106" t="s">
        <v>427</v>
      </c>
      <c r="D62" s="106" t="s">
        <v>259</v>
      </c>
      <c r="E62" s="106" t="s">
        <v>260</v>
      </c>
      <c r="F62" s="106" t="s">
        <v>261</v>
      </c>
      <c r="G62" s="106" t="s">
        <v>40</v>
      </c>
      <c r="H62" s="106" t="s">
        <v>9</v>
      </c>
    </row>
    <row r="63" spans="1:8" s="93" customFormat="1" ht="31.5" customHeight="1">
      <c r="A63" s="9" t="s">
        <v>176</v>
      </c>
      <c r="B63" s="219" t="s">
        <v>214</v>
      </c>
      <c r="C63" s="220"/>
      <c r="D63" s="220"/>
      <c r="E63" s="220"/>
      <c r="F63" s="220"/>
      <c r="G63" s="220"/>
      <c r="H63" s="221"/>
    </row>
    <row r="64" spans="1:8" s="93" customFormat="1" ht="31.5" customHeight="1">
      <c r="A64" s="10" t="s">
        <v>177</v>
      </c>
      <c r="B64" s="215" t="s">
        <v>244</v>
      </c>
      <c r="C64" s="216"/>
      <c r="D64" s="216"/>
      <c r="E64" s="216"/>
      <c r="F64" s="216"/>
      <c r="G64" s="216"/>
      <c r="H64" s="217"/>
    </row>
    <row r="65" spans="1:8" s="93" customFormat="1" ht="31.5" customHeight="1">
      <c r="A65" s="12" t="s">
        <v>178</v>
      </c>
      <c r="B65" s="209" t="s">
        <v>247</v>
      </c>
      <c r="C65" s="210"/>
      <c r="D65" s="210"/>
      <c r="E65" s="210"/>
      <c r="F65" s="210"/>
      <c r="G65" s="210"/>
      <c r="H65" s="211"/>
    </row>
    <row r="66" spans="1:8" s="95" customFormat="1" ht="63" customHeight="1">
      <c r="A66" s="8" t="s">
        <v>179</v>
      </c>
      <c r="B66" s="85" t="s">
        <v>63</v>
      </c>
      <c r="C66" s="4" t="s">
        <v>446</v>
      </c>
      <c r="D66" s="4" t="s">
        <v>249</v>
      </c>
      <c r="E66" s="4" t="s">
        <v>245</v>
      </c>
      <c r="F66" s="4" t="s">
        <v>64</v>
      </c>
      <c r="G66" s="4" t="s">
        <v>40</v>
      </c>
      <c r="H66" s="4" t="s">
        <v>9</v>
      </c>
    </row>
    <row r="67" spans="1:8" s="94" customFormat="1" ht="33.75" customHeight="1">
      <c r="A67" s="11" t="s">
        <v>180</v>
      </c>
      <c r="B67" s="225" t="s">
        <v>248</v>
      </c>
      <c r="C67" s="226"/>
      <c r="D67" s="226"/>
      <c r="E67" s="226"/>
      <c r="F67" s="226"/>
      <c r="G67" s="226"/>
      <c r="H67" s="227"/>
    </row>
    <row r="68" spans="1:8" s="97" customFormat="1" ht="78" customHeight="1">
      <c r="A68" s="8" t="s">
        <v>181</v>
      </c>
      <c r="B68" s="85" t="s">
        <v>65</v>
      </c>
      <c r="C68" s="4" t="s">
        <v>439</v>
      </c>
      <c r="D68" s="4" t="s">
        <v>249</v>
      </c>
      <c r="E68" s="4" t="s">
        <v>251</v>
      </c>
      <c r="F68" s="4" t="s">
        <v>246</v>
      </c>
      <c r="G68" s="4" t="s">
        <v>40</v>
      </c>
      <c r="H68" s="4" t="s">
        <v>9</v>
      </c>
    </row>
    <row r="69" spans="1:8" s="93" customFormat="1" ht="78.75">
      <c r="A69" s="8" t="s">
        <v>182</v>
      </c>
      <c r="B69" s="85" t="s">
        <v>66</v>
      </c>
      <c r="C69" s="4" t="s">
        <v>439</v>
      </c>
      <c r="D69" s="4" t="s">
        <v>249</v>
      </c>
      <c r="E69" s="4" t="s">
        <v>250</v>
      </c>
      <c r="F69" s="4" t="s">
        <v>246</v>
      </c>
      <c r="G69" s="4" t="s">
        <v>40</v>
      </c>
      <c r="H69" s="4" t="s">
        <v>9</v>
      </c>
    </row>
    <row r="70" spans="1:8" s="93" customFormat="1" ht="78.75">
      <c r="A70" s="8" t="s">
        <v>210</v>
      </c>
      <c r="B70" s="85" t="s">
        <v>67</v>
      </c>
      <c r="C70" s="4" t="s">
        <v>439</v>
      </c>
      <c r="D70" s="4" t="s">
        <v>249</v>
      </c>
      <c r="E70" s="4" t="s">
        <v>250</v>
      </c>
      <c r="F70" s="4" t="s">
        <v>246</v>
      </c>
      <c r="G70" s="4" t="s">
        <v>40</v>
      </c>
      <c r="H70" s="4" t="s">
        <v>9</v>
      </c>
    </row>
    <row r="71" spans="1:8" s="93" customFormat="1" ht="20.25" customHeight="1">
      <c r="A71" s="9" t="s">
        <v>217</v>
      </c>
      <c r="B71" s="222" t="s">
        <v>170</v>
      </c>
      <c r="C71" s="223"/>
      <c r="D71" s="223"/>
      <c r="E71" s="223"/>
      <c r="F71" s="223"/>
      <c r="G71" s="223"/>
      <c r="H71" s="224"/>
    </row>
    <row r="72" spans="1:8" s="93" customFormat="1" ht="18.75" customHeight="1">
      <c r="A72" s="11" t="s">
        <v>218</v>
      </c>
      <c r="B72" s="215" t="s">
        <v>222</v>
      </c>
      <c r="C72" s="216"/>
      <c r="D72" s="216"/>
      <c r="E72" s="216"/>
      <c r="F72" s="216"/>
      <c r="G72" s="216"/>
      <c r="H72" s="217"/>
    </row>
    <row r="73" spans="1:8" s="93" customFormat="1" ht="63">
      <c r="A73" s="8" t="s">
        <v>219</v>
      </c>
      <c r="B73" s="85" t="s">
        <v>69</v>
      </c>
      <c r="C73" s="4">
        <v>2017</v>
      </c>
      <c r="D73" s="4" t="s">
        <v>68</v>
      </c>
      <c r="E73" s="4" t="s">
        <v>370</v>
      </c>
      <c r="F73" s="4" t="s">
        <v>70</v>
      </c>
      <c r="G73" s="4" t="s">
        <v>40</v>
      </c>
      <c r="H73" s="4" t="s">
        <v>71</v>
      </c>
    </row>
    <row r="74" spans="1:8" s="93" customFormat="1" ht="22.5" customHeight="1">
      <c r="A74" s="87" t="s">
        <v>300</v>
      </c>
      <c r="B74" s="219" t="s">
        <v>173</v>
      </c>
      <c r="C74" s="220"/>
      <c r="D74" s="220"/>
      <c r="E74" s="220"/>
      <c r="F74" s="220"/>
      <c r="G74" s="220"/>
      <c r="H74" s="221"/>
    </row>
    <row r="75" spans="1:8" s="96" customFormat="1" ht="18.75" customHeight="1">
      <c r="A75" s="11"/>
      <c r="B75" s="225" t="s">
        <v>72</v>
      </c>
      <c r="C75" s="226"/>
      <c r="D75" s="226"/>
      <c r="E75" s="226"/>
      <c r="F75" s="226"/>
      <c r="G75" s="226"/>
      <c r="H75" s="227"/>
    </row>
    <row r="76" spans="1:8" s="93" customFormat="1" ht="94.5">
      <c r="A76" s="11" t="s">
        <v>213</v>
      </c>
      <c r="B76" s="85" t="s">
        <v>73</v>
      </c>
      <c r="C76" s="4" t="s">
        <v>435</v>
      </c>
      <c r="D76" s="4" t="s">
        <v>68</v>
      </c>
      <c r="E76" s="4" t="s">
        <v>371</v>
      </c>
      <c r="F76" s="4" t="s">
        <v>74</v>
      </c>
      <c r="G76" s="4" t="s">
        <v>40</v>
      </c>
      <c r="H76" s="4" t="s">
        <v>9</v>
      </c>
    </row>
    <row r="77" spans="1:8" s="93" customFormat="1" ht="15.75">
      <c r="A77" s="11"/>
      <c r="B77" s="225" t="s">
        <v>447</v>
      </c>
      <c r="C77" s="226"/>
      <c r="D77" s="226"/>
      <c r="E77" s="226"/>
      <c r="F77" s="226"/>
      <c r="G77" s="226"/>
      <c r="H77" s="227"/>
    </row>
    <row r="78" spans="1:8" s="93" customFormat="1" ht="63">
      <c r="A78" s="11" t="s">
        <v>212</v>
      </c>
      <c r="B78" s="85" t="s">
        <v>406</v>
      </c>
      <c r="C78" s="4" t="s">
        <v>428</v>
      </c>
      <c r="D78" s="4" t="s">
        <v>68</v>
      </c>
      <c r="E78" s="4" t="s">
        <v>448</v>
      </c>
      <c r="F78" s="4"/>
      <c r="G78" s="4" t="s">
        <v>40</v>
      </c>
      <c r="H78" s="4" t="s">
        <v>9</v>
      </c>
    </row>
    <row r="79" spans="1:8" s="93" customFormat="1" ht="47.25" customHeight="1">
      <c r="A79" s="9" t="s">
        <v>275</v>
      </c>
      <c r="B79" s="222" t="s">
        <v>276</v>
      </c>
      <c r="C79" s="223"/>
      <c r="D79" s="223"/>
      <c r="E79" s="223"/>
      <c r="F79" s="223"/>
      <c r="G79" s="223"/>
      <c r="H79" s="224"/>
    </row>
    <row r="80" spans="1:8" s="93" customFormat="1" ht="15.75" customHeight="1">
      <c r="A80" s="11" t="s">
        <v>277</v>
      </c>
      <c r="B80" s="225" t="s">
        <v>310</v>
      </c>
      <c r="C80" s="226"/>
      <c r="D80" s="226"/>
      <c r="E80" s="226"/>
      <c r="F80" s="226"/>
      <c r="G80" s="226"/>
      <c r="H80" s="227"/>
    </row>
    <row r="81" spans="1:8" s="93" customFormat="1" ht="90.75" customHeight="1">
      <c r="A81" s="8" t="s">
        <v>278</v>
      </c>
      <c r="B81" s="4" t="s">
        <v>311</v>
      </c>
      <c r="C81" s="4" t="s">
        <v>426</v>
      </c>
      <c r="D81" s="4"/>
      <c r="E81" s="4"/>
      <c r="F81" s="4" t="s">
        <v>281</v>
      </c>
      <c r="G81" s="4" t="s">
        <v>40</v>
      </c>
      <c r="H81" s="4"/>
    </row>
    <row r="82" spans="1:8" s="93" customFormat="1" ht="86.25" customHeight="1">
      <c r="A82" s="8" t="s">
        <v>280</v>
      </c>
      <c r="B82" s="4" t="s">
        <v>312</v>
      </c>
      <c r="C82" s="4" t="s">
        <v>426</v>
      </c>
      <c r="D82" s="8"/>
      <c r="E82" s="4"/>
      <c r="F82" s="4" t="s">
        <v>281</v>
      </c>
      <c r="G82" s="4" t="s">
        <v>40</v>
      </c>
      <c r="H82" s="4"/>
    </row>
    <row r="83" spans="1:8" s="93" customFormat="1" ht="117" customHeight="1">
      <c r="A83" s="8" t="s">
        <v>279</v>
      </c>
      <c r="B83" s="4" t="s">
        <v>313</v>
      </c>
      <c r="C83" s="4" t="s">
        <v>426</v>
      </c>
      <c r="D83" s="28"/>
      <c r="E83" s="4"/>
      <c r="F83" s="4" t="s">
        <v>281</v>
      </c>
      <c r="G83" s="4" t="s">
        <v>40</v>
      </c>
      <c r="H83" s="4"/>
    </row>
    <row r="84" spans="1:8" s="93" customFormat="1" ht="87.75" customHeight="1">
      <c r="A84" s="8" t="s">
        <v>315</v>
      </c>
      <c r="B84" s="8" t="s">
        <v>314</v>
      </c>
      <c r="C84" s="4" t="s">
        <v>426</v>
      </c>
      <c r="D84" s="8"/>
      <c r="E84" s="8"/>
      <c r="F84" s="4" t="s">
        <v>281</v>
      </c>
      <c r="G84" s="4" t="s">
        <v>40</v>
      </c>
      <c r="H84" s="8"/>
    </row>
    <row r="85" spans="1:8" s="93" customFormat="1" ht="21.75" customHeight="1">
      <c r="A85" s="11" t="s">
        <v>306</v>
      </c>
      <c r="B85" s="238" t="s">
        <v>303</v>
      </c>
      <c r="C85" s="239"/>
      <c r="D85" s="239"/>
      <c r="E85" s="239"/>
      <c r="F85" s="239"/>
      <c r="G85" s="239"/>
      <c r="H85" s="206"/>
    </row>
    <row r="86" spans="1:8" s="93" customFormat="1" ht="96.75" customHeight="1">
      <c r="A86" s="8" t="s">
        <v>316</v>
      </c>
      <c r="B86" s="8" t="s">
        <v>318</v>
      </c>
      <c r="C86" s="4" t="s">
        <v>426</v>
      </c>
      <c r="D86" s="8"/>
      <c r="E86" s="8"/>
      <c r="F86" s="8" t="s">
        <v>328</v>
      </c>
      <c r="G86" s="4" t="s">
        <v>40</v>
      </c>
      <c r="H86" s="8"/>
    </row>
    <row r="87" spans="1:8" s="93" customFormat="1" ht="93" customHeight="1">
      <c r="A87" s="8" t="s">
        <v>317</v>
      </c>
      <c r="B87" s="8" t="s">
        <v>319</v>
      </c>
      <c r="C87" s="4" t="s">
        <v>432</v>
      </c>
      <c r="D87" s="8"/>
      <c r="E87" s="8"/>
      <c r="F87" s="8" t="s">
        <v>328</v>
      </c>
      <c r="G87" s="4" t="s">
        <v>40</v>
      </c>
      <c r="H87" s="8"/>
    </row>
    <row r="88" spans="1:8" s="93" customFormat="1" ht="21" customHeight="1">
      <c r="A88" s="11" t="s">
        <v>307</v>
      </c>
      <c r="B88" s="238" t="s">
        <v>304</v>
      </c>
      <c r="C88" s="239"/>
      <c r="D88" s="239"/>
      <c r="E88" s="239"/>
      <c r="F88" s="239"/>
      <c r="G88" s="239"/>
      <c r="H88" s="206"/>
    </row>
    <row r="89" spans="1:8" s="93" customFormat="1" ht="108.75" customHeight="1">
      <c r="A89" s="8" t="s">
        <v>324</v>
      </c>
      <c r="B89" s="8" t="s">
        <v>320</v>
      </c>
      <c r="C89" s="4" t="s">
        <v>425</v>
      </c>
      <c r="D89" s="8"/>
      <c r="E89" s="8"/>
      <c r="F89" s="8" t="s">
        <v>336</v>
      </c>
      <c r="G89" s="4" t="s">
        <v>40</v>
      </c>
      <c r="H89" s="8"/>
    </row>
    <row r="90" spans="1:8" s="93" customFormat="1" ht="108.75" customHeight="1">
      <c r="A90" s="8" t="s">
        <v>325</v>
      </c>
      <c r="B90" s="8" t="s">
        <v>321</v>
      </c>
      <c r="C90" s="4" t="s">
        <v>425</v>
      </c>
      <c r="D90" s="8"/>
      <c r="E90" s="8"/>
      <c r="F90" s="8" t="s">
        <v>336</v>
      </c>
      <c r="G90" s="4" t="s">
        <v>40</v>
      </c>
      <c r="H90" s="8"/>
    </row>
    <row r="91" spans="1:8" s="93" customFormat="1" ht="108.75" customHeight="1">
      <c r="A91" s="8" t="s">
        <v>326</v>
      </c>
      <c r="B91" s="8" t="s">
        <v>322</v>
      </c>
      <c r="C91" s="4" t="s">
        <v>425</v>
      </c>
      <c r="D91" s="8"/>
      <c r="E91" s="8"/>
      <c r="F91" s="136" t="s">
        <v>336</v>
      </c>
      <c r="G91" s="4" t="s">
        <v>40</v>
      </c>
      <c r="H91" s="8"/>
    </row>
    <row r="92" spans="1:8" s="93" customFormat="1" ht="108.75" customHeight="1">
      <c r="A92" s="8" t="s">
        <v>327</v>
      </c>
      <c r="B92" s="8" t="s">
        <v>323</v>
      </c>
      <c r="C92" s="4" t="s">
        <v>425</v>
      </c>
      <c r="D92" s="8"/>
      <c r="E92" s="8"/>
      <c r="F92" s="8" t="s">
        <v>336</v>
      </c>
      <c r="G92" s="4" t="s">
        <v>40</v>
      </c>
      <c r="H92" s="8"/>
    </row>
    <row r="93" spans="1:8" s="93" customFormat="1" ht="24.75" customHeight="1">
      <c r="A93" s="11" t="s">
        <v>308</v>
      </c>
      <c r="B93" s="238" t="s">
        <v>305</v>
      </c>
      <c r="C93" s="239"/>
      <c r="D93" s="239"/>
      <c r="E93" s="239"/>
      <c r="F93" s="239"/>
      <c r="G93" s="239"/>
      <c r="H93" s="206"/>
    </row>
    <row r="94" spans="1:8" s="93" customFormat="1" ht="108.75" customHeight="1">
      <c r="A94" s="8" t="s">
        <v>331</v>
      </c>
      <c r="B94" s="8" t="s">
        <v>329</v>
      </c>
      <c r="C94" s="4" t="s">
        <v>426</v>
      </c>
      <c r="D94" s="8" t="s">
        <v>333</v>
      </c>
      <c r="E94" s="8"/>
      <c r="F94" s="120" t="s">
        <v>335</v>
      </c>
      <c r="G94" s="4" t="s">
        <v>40</v>
      </c>
      <c r="H94" s="8"/>
    </row>
    <row r="95" spans="1:8" s="93" customFormat="1" ht="108.75" customHeight="1">
      <c r="A95" s="8" t="s">
        <v>332</v>
      </c>
      <c r="B95" s="8" t="s">
        <v>330</v>
      </c>
      <c r="C95" s="4" t="s">
        <v>426</v>
      </c>
      <c r="D95" s="8" t="s">
        <v>334</v>
      </c>
      <c r="E95" s="8"/>
      <c r="F95" s="120" t="s">
        <v>335</v>
      </c>
      <c r="G95" s="4" t="s">
        <v>40</v>
      </c>
      <c r="H95" s="8"/>
    </row>
    <row r="96" spans="1:8" s="93" customFormat="1" ht="44.25" customHeight="1">
      <c r="A96" s="9" t="s">
        <v>283</v>
      </c>
      <c r="B96" s="222" t="s">
        <v>282</v>
      </c>
      <c r="C96" s="223"/>
      <c r="D96" s="223"/>
      <c r="E96" s="223"/>
      <c r="F96" s="223"/>
      <c r="G96" s="223"/>
      <c r="H96" s="224"/>
    </row>
    <row r="97" spans="1:8" s="93" customFormat="1" ht="21.75" customHeight="1">
      <c r="A97" s="11" t="s">
        <v>284</v>
      </c>
      <c r="B97" s="225" t="s">
        <v>291</v>
      </c>
      <c r="C97" s="226"/>
      <c r="D97" s="226"/>
      <c r="E97" s="226"/>
      <c r="F97" s="226"/>
      <c r="G97" s="226"/>
      <c r="H97" s="227"/>
    </row>
    <row r="98" spans="1:8" s="93" customFormat="1" ht="82.5" customHeight="1">
      <c r="A98" s="8" t="s">
        <v>293</v>
      </c>
      <c r="B98" s="106" t="s">
        <v>285</v>
      </c>
      <c r="C98" s="106" t="s">
        <v>449</v>
      </c>
      <c r="D98" s="108" t="s">
        <v>290</v>
      </c>
      <c r="E98" s="108"/>
      <c r="F98" s="235" t="s">
        <v>292</v>
      </c>
      <c r="G98" s="106" t="s">
        <v>286</v>
      </c>
      <c r="H98" s="106"/>
    </row>
    <row r="99" spans="1:8" s="93" customFormat="1" ht="82.5" customHeight="1">
      <c r="A99" s="8" t="s">
        <v>294</v>
      </c>
      <c r="B99" s="4" t="s">
        <v>287</v>
      </c>
      <c r="C99" s="4">
        <v>2020</v>
      </c>
      <c r="D99" s="7" t="s">
        <v>288</v>
      </c>
      <c r="E99" s="7"/>
      <c r="F99" s="236"/>
      <c r="G99" s="4" t="s">
        <v>289</v>
      </c>
      <c r="H99" s="4"/>
    </row>
    <row r="100" ht="60.75" customHeight="1">
      <c r="C100" s="107"/>
    </row>
    <row r="101" ht="12.75">
      <c r="C101" s="107"/>
    </row>
    <row r="102" ht="12.75">
      <c r="C102" s="107"/>
    </row>
    <row r="103" ht="12.75">
      <c r="C103" s="107"/>
    </row>
    <row r="104" ht="12.75">
      <c r="C104" s="107"/>
    </row>
    <row r="105" ht="12.75">
      <c r="C105" s="107"/>
    </row>
    <row r="106" ht="12.75">
      <c r="C106" s="107"/>
    </row>
    <row r="107" ht="12.75">
      <c r="C107" s="107"/>
    </row>
    <row r="108" ht="12.75">
      <c r="C108" s="107"/>
    </row>
    <row r="109" ht="12.75">
      <c r="C109" s="107"/>
    </row>
    <row r="110" ht="12.75">
      <c r="C110" s="107"/>
    </row>
    <row r="111" ht="12.75">
      <c r="C111" s="107"/>
    </row>
    <row r="112" ht="12.75">
      <c r="C112" s="107"/>
    </row>
    <row r="113" ht="12.75">
      <c r="C113" s="107"/>
    </row>
    <row r="114" ht="12.75">
      <c r="C114" s="107"/>
    </row>
    <row r="115" ht="12.75">
      <c r="C115" s="107"/>
    </row>
    <row r="116" ht="12.75">
      <c r="C116" s="107"/>
    </row>
    <row r="117" ht="12.75">
      <c r="C117" s="107"/>
    </row>
    <row r="118" ht="12.75">
      <c r="C118" s="107"/>
    </row>
    <row r="119" ht="12.75">
      <c r="C119" s="107"/>
    </row>
    <row r="120" ht="12.75">
      <c r="C120" s="107"/>
    </row>
  </sheetData>
  <mergeCells count="38">
    <mergeCell ref="F98:F99"/>
    <mergeCell ref="B43:H43"/>
    <mergeCell ref="B44:H44"/>
    <mergeCell ref="B45:H45"/>
    <mergeCell ref="F52:F56"/>
    <mergeCell ref="B97:H97"/>
    <mergeCell ref="B96:H96"/>
    <mergeCell ref="B93:H93"/>
    <mergeCell ref="B88:H88"/>
    <mergeCell ref="B85:H85"/>
    <mergeCell ref="B35:H35"/>
    <mergeCell ref="F38:F41"/>
    <mergeCell ref="A26:H26"/>
    <mergeCell ref="B29:H29"/>
    <mergeCell ref="B31:H31"/>
    <mergeCell ref="B32:H32"/>
    <mergeCell ref="G2:H2"/>
    <mergeCell ref="B11:H11"/>
    <mergeCell ref="B21:H21"/>
    <mergeCell ref="D22:D24"/>
    <mergeCell ref="G3:H3"/>
    <mergeCell ref="A6:H6"/>
    <mergeCell ref="B12:H12"/>
    <mergeCell ref="B14:H14"/>
    <mergeCell ref="B80:H80"/>
    <mergeCell ref="B79:H79"/>
    <mergeCell ref="B77:H77"/>
    <mergeCell ref="B75:H75"/>
    <mergeCell ref="B74:H74"/>
    <mergeCell ref="B72:H72"/>
    <mergeCell ref="B71:H71"/>
    <mergeCell ref="B67:H67"/>
    <mergeCell ref="B65:H65"/>
    <mergeCell ref="B61:H61"/>
    <mergeCell ref="B51:H51"/>
    <mergeCell ref="B57:G57"/>
    <mergeCell ref="B63:H63"/>
    <mergeCell ref="B64:H64"/>
  </mergeCells>
  <printOptions/>
  <pageMargins left="0.44" right="0.18" top="0.61" bottom="0.42" header="0.6" footer="0.34"/>
  <pageSetup horizontalDpi="600" verticalDpi="600" orientation="portrait" paperSize="9" scale="5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16"/>
  <sheetViews>
    <sheetView view="pageBreakPreview" zoomScale="75" zoomScaleNormal="75" zoomScaleSheetLayoutView="75" workbookViewId="0" topLeftCell="A1">
      <selection activeCell="D17" sqref="D17"/>
    </sheetView>
  </sheetViews>
  <sheetFormatPr defaultColWidth="9.00390625" defaultRowHeight="12.75"/>
  <cols>
    <col min="1" max="1" width="10.00390625" style="82" customWidth="1"/>
    <col min="2" max="2" width="35.875" style="82" customWidth="1"/>
    <col min="3" max="3" width="13.25390625" style="103" customWidth="1"/>
    <col min="4" max="4" width="23.00390625" style="53" customWidth="1"/>
    <col min="5" max="5" width="31.875" style="53" customWidth="1"/>
    <col min="6" max="6" width="24.375" style="53" customWidth="1"/>
    <col min="7" max="7" width="27.375" style="53" customWidth="1"/>
    <col min="8" max="16384" width="9.125" style="82" customWidth="1"/>
  </cols>
  <sheetData>
    <row r="1" spans="1:7" ht="15.75">
      <c r="A1" s="102"/>
      <c r="F1" s="242" t="s">
        <v>134</v>
      </c>
      <c r="G1" s="242"/>
    </row>
    <row r="2" spans="1:7" ht="15.75">
      <c r="A2" s="102"/>
      <c r="F2" s="242" t="s">
        <v>476</v>
      </c>
      <c r="G2" s="242"/>
    </row>
    <row r="6" spans="1:7" ht="15.75">
      <c r="A6" s="228" t="s">
        <v>238</v>
      </c>
      <c r="B6" s="228"/>
      <c r="C6" s="228"/>
      <c r="D6" s="228"/>
      <c r="E6" s="228"/>
      <c r="F6" s="228"/>
      <c r="G6" s="228"/>
    </row>
    <row r="8" spans="1:7" ht="78.75">
      <c r="A8" s="8" t="s">
        <v>267</v>
      </c>
      <c r="B8" s="4" t="s">
        <v>87</v>
      </c>
      <c r="C8" s="28" t="s">
        <v>236</v>
      </c>
      <c r="D8" s="243" t="s">
        <v>237</v>
      </c>
      <c r="E8" s="243"/>
      <c r="F8" s="243"/>
      <c r="G8" s="243"/>
    </row>
    <row r="9" spans="1:7" ht="15.75">
      <c r="A9" s="4"/>
      <c r="B9" s="4"/>
      <c r="C9" s="28"/>
      <c r="D9" s="24" t="s">
        <v>232</v>
      </c>
      <c r="E9" s="24" t="s">
        <v>233</v>
      </c>
      <c r="F9" s="24" t="s">
        <v>234</v>
      </c>
      <c r="G9" s="24" t="s">
        <v>235</v>
      </c>
    </row>
    <row r="10" spans="1:7" ht="15.75">
      <c r="A10" s="4">
        <v>1</v>
      </c>
      <c r="B10" s="4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</row>
    <row r="11" spans="1:7" ht="37.5">
      <c r="A11" s="147" t="s">
        <v>16</v>
      </c>
      <c r="B11" s="143" t="s">
        <v>15</v>
      </c>
      <c r="C11" s="146">
        <f aca="true" t="shared" si="0" ref="C11:C16">C17+C29+C71+C113</f>
        <v>27</v>
      </c>
      <c r="D11" s="150">
        <v>0</v>
      </c>
      <c r="E11" s="151">
        <f>E17+E29+E71+E113</f>
        <v>697.8960000000001</v>
      </c>
      <c r="F11" s="151">
        <f>F17+F29+F71+F113</f>
        <v>465.264</v>
      </c>
      <c r="G11" s="151">
        <f>G17+G29+G71+G113</f>
        <v>1163.16</v>
      </c>
    </row>
    <row r="12" spans="1:7" ht="16.5" customHeight="1">
      <c r="A12" s="11"/>
      <c r="B12" s="4">
        <v>2016</v>
      </c>
      <c r="C12" s="29">
        <f t="shared" si="0"/>
        <v>2</v>
      </c>
      <c r="D12" s="51">
        <v>0</v>
      </c>
      <c r="E12" s="51">
        <v>0</v>
      </c>
      <c r="F12" s="51">
        <v>0</v>
      </c>
      <c r="G12" s="51">
        <v>0</v>
      </c>
    </row>
    <row r="13" spans="1:7" ht="15.75">
      <c r="A13" s="8"/>
      <c r="B13" s="4">
        <v>2017</v>
      </c>
      <c r="C13" s="28">
        <f t="shared" si="0"/>
        <v>15</v>
      </c>
      <c r="D13" s="48">
        <v>0</v>
      </c>
      <c r="E13" s="121">
        <v>129.24</v>
      </c>
      <c r="F13" s="48">
        <v>86.16</v>
      </c>
      <c r="G13" s="48">
        <v>215.4</v>
      </c>
    </row>
    <row r="14" spans="1:7" ht="15.75">
      <c r="A14" s="8"/>
      <c r="B14" s="4">
        <v>2018</v>
      </c>
      <c r="C14" s="28">
        <f t="shared" si="0"/>
        <v>9</v>
      </c>
      <c r="D14" s="48">
        <v>0</v>
      </c>
      <c r="E14" s="48">
        <v>206.784</v>
      </c>
      <c r="F14" s="48">
        <v>137.856</v>
      </c>
      <c r="G14" s="48">
        <v>344.64</v>
      </c>
    </row>
    <row r="15" spans="1:7" ht="15.75">
      <c r="A15" s="8"/>
      <c r="B15" s="4">
        <v>2019</v>
      </c>
      <c r="C15" s="28">
        <f t="shared" si="0"/>
        <v>1</v>
      </c>
      <c r="D15" s="48">
        <v>0</v>
      </c>
      <c r="E15" s="48">
        <v>413.568</v>
      </c>
      <c r="F15" s="48">
        <v>275.712</v>
      </c>
      <c r="G15" s="48">
        <v>689.28</v>
      </c>
    </row>
    <row r="16" spans="1:7" ht="15.75">
      <c r="A16" s="8"/>
      <c r="B16" s="4">
        <v>2020</v>
      </c>
      <c r="C16" s="28">
        <f t="shared" si="0"/>
        <v>0</v>
      </c>
      <c r="D16" s="48">
        <v>0</v>
      </c>
      <c r="E16" s="48">
        <v>0</v>
      </c>
      <c r="F16" s="48">
        <v>0</v>
      </c>
      <c r="G16" s="48">
        <v>0</v>
      </c>
    </row>
    <row r="17" spans="1:7" ht="15.75">
      <c r="A17" s="11" t="s">
        <v>17</v>
      </c>
      <c r="B17" s="6" t="s">
        <v>269</v>
      </c>
      <c r="C17" s="29">
        <v>0</v>
      </c>
      <c r="D17" s="52">
        <v>0</v>
      </c>
      <c r="E17" s="52">
        <v>0</v>
      </c>
      <c r="F17" s="52">
        <v>0</v>
      </c>
      <c r="G17" s="52">
        <v>0</v>
      </c>
    </row>
    <row r="18" spans="1:7" ht="15.75" customHeight="1">
      <c r="A18" s="11"/>
      <c r="B18" s="4">
        <v>2016</v>
      </c>
      <c r="C18" s="29">
        <v>0</v>
      </c>
      <c r="D18" s="48">
        <v>0</v>
      </c>
      <c r="E18" s="48">
        <v>0</v>
      </c>
      <c r="F18" s="48">
        <v>0</v>
      </c>
      <c r="G18" s="48">
        <v>0</v>
      </c>
    </row>
    <row r="19" spans="1:7" ht="15.75">
      <c r="A19" s="8"/>
      <c r="B19" s="4">
        <v>2017</v>
      </c>
      <c r="C19" s="28">
        <v>0</v>
      </c>
      <c r="D19" s="48">
        <v>0</v>
      </c>
      <c r="E19" s="48">
        <v>0</v>
      </c>
      <c r="F19" s="48">
        <v>0</v>
      </c>
      <c r="G19" s="48">
        <v>0</v>
      </c>
    </row>
    <row r="20" spans="1:7" ht="15.75">
      <c r="A20" s="8"/>
      <c r="B20" s="4">
        <v>2018</v>
      </c>
      <c r="C20" s="29">
        <v>0</v>
      </c>
      <c r="D20" s="48">
        <v>0</v>
      </c>
      <c r="E20" s="48">
        <v>0</v>
      </c>
      <c r="F20" s="48">
        <v>0</v>
      </c>
      <c r="G20" s="48">
        <v>0</v>
      </c>
    </row>
    <row r="21" spans="1:7" ht="15.75">
      <c r="A21" s="8"/>
      <c r="B21" s="4">
        <v>2019</v>
      </c>
      <c r="C21" s="28">
        <v>0</v>
      </c>
      <c r="D21" s="48">
        <v>0</v>
      </c>
      <c r="E21" s="48">
        <v>0</v>
      </c>
      <c r="F21" s="48">
        <v>0</v>
      </c>
      <c r="G21" s="48">
        <v>0</v>
      </c>
    </row>
    <row r="22" spans="1:7" ht="15.75">
      <c r="A22" s="8"/>
      <c r="B22" s="4">
        <v>2020</v>
      </c>
      <c r="C22" s="29">
        <v>0</v>
      </c>
      <c r="D22" s="48">
        <v>0</v>
      </c>
      <c r="E22" s="48">
        <v>0</v>
      </c>
      <c r="F22" s="48">
        <v>0</v>
      </c>
      <c r="G22" s="48">
        <v>0</v>
      </c>
    </row>
    <row r="23" spans="1:7" ht="78.75">
      <c r="A23" s="8" t="s">
        <v>94</v>
      </c>
      <c r="B23" s="4" t="s">
        <v>272</v>
      </c>
      <c r="C23" s="28">
        <v>0</v>
      </c>
      <c r="D23" s="48">
        <v>0</v>
      </c>
      <c r="E23" s="48">
        <v>0</v>
      </c>
      <c r="F23" s="48">
        <v>0</v>
      </c>
      <c r="G23" s="48">
        <v>0</v>
      </c>
    </row>
    <row r="24" spans="1:7" ht="15.75">
      <c r="A24" s="8"/>
      <c r="B24" s="4">
        <v>2016</v>
      </c>
      <c r="C24" s="28">
        <v>0</v>
      </c>
      <c r="D24" s="48">
        <v>0</v>
      </c>
      <c r="E24" s="48">
        <v>0</v>
      </c>
      <c r="F24" s="48">
        <v>0</v>
      </c>
      <c r="G24" s="48">
        <v>0</v>
      </c>
    </row>
    <row r="25" spans="1:7" ht="15.75">
      <c r="A25" s="8"/>
      <c r="B25" s="4">
        <v>2017</v>
      </c>
      <c r="C25" s="28">
        <v>0</v>
      </c>
      <c r="D25" s="48">
        <v>0</v>
      </c>
      <c r="E25" s="48">
        <v>0</v>
      </c>
      <c r="F25" s="48">
        <v>0</v>
      </c>
      <c r="G25" s="48">
        <v>0</v>
      </c>
    </row>
    <row r="26" spans="1:7" ht="15.75">
      <c r="A26" s="8"/>
      <c r="B26" s="4">
        <v>2018</v>
      </c>
      <c r="C26" s="28">
        <v>0</v>
      </c>
      <c r="D26" s="48">
        <v>0</v>
      </c>
      <c r="E26" s="48">
        <v>0</v>
      </c>
      <c r="F26" s="48">
        <v>0</v>
      </c>
      <c r="G26" s="48">
        <v>0</v>
      </c>
    </row>
    <row r="27" spans="1:7" ht="15.75">
      <c r="A27" s="8"/>
      <c r="B27" s="4">
        <v>2019</v>
      </c>
      <c r="C27" s="28">
        <v>0</v>
      </c>
      <c r="D27" s="48">
        <v>0</v>
      </c>
      <c r="E27" s="48">
        <v>0</v>
      </c>
      <c r="F27" s="48">
        <v>0</v>
      </c>
      <c r="G27" s="48">
        <v>0</v>
      </c>
    </row>
    <row r="28" spans="1:7" ht="15.75">
      <c r="A28" s="8"/>
      <c r="B28" s="4">
        <v>2020</v>
      </c>
      <c r="C28" s="28">
        <v>0</v>
      </c>
      <c r="D28" s="48">
        <v>0</v>
      </c>
      <c r="E28" s="48">
        <v>0</v>
      </c>
      <c r="F28" s="48">
        <v>0</v>
      </c>
      <c r="G28" s="48">
        <v>0</v>
      </c>
    </row>
    <row r="29" spans="1:7" ht="31.5">
      <c r="A29" s="11" t="s">
        <v>18</v>
      </c>
      <c r="B29" s="6" t="s">
        <v>337</v>
      </c>
      <c r="C29" s="29">
        <v>7</v>
      </c>
      <c r="D29" s="52">
        <v>0</v>
      </c>
      <c r="E29" s="52">
        <v>180.936</v>
      </c>
      <c r="F29" s="52">
        <v>120.624</v>
      </c>
      <c r="G29" s="52">
        <v>301.56</v>
      </c>
    </row>
    <row r="30" spans="1:7" ht="15.75">
      <c r="A30" s="11"/>
      <c r="B30" s="4">
        <v>2016</v>
      </c>
      <c r="C30" s="29">
        <v>2</v>
      </c>
      <c r="D30" s="48">
        <v>0</v>
      </c>
      <c r="E30" s="48">
        <v>51.696</v>
      </c>
      <c r="F30" s="48">
        <v>34.464</v>
      </c>
      <c r="G30" s="48">
        <v>86.16</v>
      </c>
    </row>
    <row r="31" spans="1:7" ht="15.75">
      <c r="A31" s="8"/>
      <c r="B31" s="4">
        <v>2017</v>
      </c>
      <c r="C31" s="119">
        <v>3</v>
      </c>
      <c r="D31" s="48">
        <v>0</v>
      </c>
      <c r="E31" s="48">
        <v>77.544</v>
      </c>
      <c r="F31" s="48">
        <v>51.696</v>
      </c>
      <c r="G31" s="48">
        <v>129.24</v>
      </c>
    </row>
    <row r="32" spans="1:7" ht="15.75">
      <c r="A32" s="8"/>
      <c r="B32" s="4">
        <v>2018</v>
      </c>
      <c r="C32" s="119">
        <v>2</v>
      </c>
      <c r="D32" s="48">
        <v>0</v>
      </c>
      <c r="E32" s="48">
        <v>51.696</v>
      </c>
      <c r="F32" s="48">
        <v>34.464</v>
      </c>
      <c r="G32" s="48">
        <v>86.16</v>
      </c>
    </row>
    <row r="33" spans="1:7" ht="15.75">
      <c r="A33" s="8"/>
      <c r="B33" s="4">
        <v>2019</v>
      </c>
      <c r="C33" s="28">
        <v>0</v>
      </c>
      <c r="D33" s="48">
        <v>0</v>
      </c>
      <c r="E33" s="48">
        <v>0</v>
      </c>
      <c r="F33" s="48">
        <v>0</v>
      </c>
      <c r="G33" s="48">
        <v>0</v>
      </c>
    </row>
    <row r="34" spans="1:7" ht="15.75">
      <c r="A34" s="8"/>
      <c r="B34" s="4">
        <v>2020</v>
      </c>
      <c r="C34" s="28">
        <v>0</v>
      </c>
      <c r="D34" s="48">
        <v>0</v>
      </c>
      <c r="E34" s="48">
        <v>0</v>
      </c>
      <c r="F34" s="48">
        <v>0</v>
      </c>
      <c r="G34" s="48">
        <v>0</v>
      </c>
    </row>
    <row r="35" spans="1:7" ht="126">
      <c r="A35" s="8" t="s">
        <v>95</v>
      </c>
      <c r="B35" s="4" t="s">
        <v>345</v>
      </c>
      <c r="C35" s="28">
        <v>0</v>
      </c>
      <c r="D35" s="48">
        <v>0</v>
      </c>
      <c r="E35" s="48">
        <v>0</v>
      </c>
      <c r="F35" s="48">
        <v>0</v>
      </c>
      <c r="G35" s="48">
        <v>0</v>
      </c>
    </row>
    <row r="36" spans="1:7" ht="15.75">
      <c r="A36" s="8"/>
      <c r="B36" s="4">
        <v>2016</v>
      </c>
      <c r="C36" s="28">
        <v>0</v>
      </c>
      <c r="D36" s="48">
        <v>0</v>
      </c>
      <c r="E36" s="48">
        <v>0</v>
      </c>
      <c r="F36" s="48">
        <v>0</v>
      </c>
      <c r="G36" s="48">
        <v>0</v>
      </c>
    </row>
    <row r="37" spans="1:7" ht="15.75">
      <c r="A37" s="8"/>
      <c r="B37" s="4">
        <v>2017</v>
      </c>
      <c r="C37" s="28">
        <v>0</v>
      </c>
      <c r="D37" s="48">
        <v>0</v>
      </c>
      <c r="E37" s="48">
        <v>0</v>
      </c>
      <c r="F37" s="48">
        <v>0</v>
      </c>
      <c r="G37" s="48">
        <v>0</v>
      </c>
    </row>
    <row r="38" spans="1:7" ht="15.75">
      <c r="A38" s="8"/>
      <c r="B38" s="4">
        <v>2018</v>
      </c>
      <c r="C38" s="28">
        <v>0</v>
      </c>
      <c r="D38" s="48">
        <v>0</v>
      </c>
      <c r="E38" s="48">
        <v>0</v>
      </c>
      <c r="F38" s="48">
        <v>0</v>
      </c>
      <c r="G38" s="48">
        <v>0</v>
      </c>
    </row>
    <row r="39" spans="1:7" ht="15.75">
      <c r="A39" s="8"/>
      <c r="B39" s="4">
        <v>2019</v>
      </c>
      <c r="C39" s="28">
        <v>0</v>
      </c>
      <c r="D39" s="48">
        <v>0</v>
      </c>
      <c r="E39" s="48">
        <v>0</v>
      </c>
      <c r="F39" s="48">
        <v>0</v>
      </c>
      <c r="G39" s="48">
        <v>0</v>
      </c>
    </row>
    <row r="40" spans="1:7" ht="15.75">
      <c r="A40" s="8"/>
      <c r="B40" s="4">
        <v>2020</v>
      </c>
      <c r="C40" s="28">
        <v>0</v>
      </c>
      <c r="D40" s="48">
        <v>0</v>
      </c>
      <c r="E40" s="48">
        <v>0</v>
      </c>
      <c r="F40" s="48">
        <v>0</v>
      </c>
      <c r="G40" s="48">
        <v>0</v>
      </c>
    </row>
    <row r="41" spans="1:7" ht="94.5">
      <c r="A41" s="8" t="s">
        <v>97</v>
      </c>
      <c r="B41" s="4" t="s">
        <v>396</v>
      </c>
      <c r="C41" s="28">
        <v>6</v>
      </c>
      <c r="D41" s="48">
        <v>0</v>
      </c>
      <c r="E41" s="48">
        <v>155.088</v>
      </c>
      <c r="F41" s="48">
        <v>103.392</v>
      </c>
      <c r="G41" s="48">
        <v>258.48</v>
      </c>
    </row>
    <row r="42" spans="1:7" ht="15.75">
      <c r="A42" s="8"/>
      <c r="B42" s="4">
        <v>2016</v>
      </c>
      <c r="C42" s="28">
        <v>2</v>
      </c>
      <c r="D42" s="48">
        <v>0</v>
      </c>
      <c r="E42" s="48">
        <v>51.696</v>
      </c>
      <c r="F42" s="48">
        <v>34.464</v>
      </c>
      <c r="G42" s="48">
        <v>86.16</v>
      </c>
    </row>
    <row r="43" spans="1:7" ht="15.75">
      <c r="A43" s="8"/>
      <c r="B43" s="4">
        <v>2017</v>
      </c>
      <c r="C43" s="28">
        <v>2</v>
      </c>
      <c r="D43" s="48">
        <v>0</v>
      </c>
      <c r="E43" s="48">
        <v>51.696</v>
      </c>
      <c r="F43" s="48">
        <v>34.464</v>
      </c>
      <c r="G43" s="48">
        <v>86.16</v>
      </c>
    </row>
    <row r="44" spans="1:7" ht="15.75">
      <c r="A44" s="8"/>
      <c r="B44" s="4">
        <v>2018</v>
      </c>
      <c r="C44" s="28">
        <v>2</v>
      </c>
      <c r="D44" s="48">
        <v>0</v>
      </c>
      <c r="E44" s="48">
        <v>51.696</v>
      </c>
      <c r="F44" s="48">
        <v>34.464</v>
      </c>
      <c r="G44" s="48">
        <v>86.16</v>
      </c>
    </row>
    <row r="45" spans="1:7" ht="15.75">
      <c r="A45" s="8"/>
      <c r="B45" s="4">
        <v>2019</v>
      </c>
      <c r="C45" s="28">
        <v>0</v>
      </c>
      <c r="D45" s="48">
        <v>0</v>
      </c>
      <c r="E45" s="48">
        <v>0</v>
      </c>
      <c r="F45" s="48">
        <v>0</v>
      </c>
      <c r="G45" s="48">
        <v>0</v>
      </c>
    </row>
    <row r="46" spans="1:7" ht="15.75">
      <c r="A46" s="8"/>
      <c r="B46" s="4">
        <v>2020</v>
      </c>
      <c r="C46" s="28">
        <v>0</v>
      </c>
      <c r="D46" s="48">
        <v>0</v>
      </c>
      <c r="E46" s="48">
        <v>0</v>
      </c>
      <c r="F46" s="48">
        <v>0</v>
      </c>
      <c r="G46" s="48">
        <v>0</v>
      </c>
    </row>
    <row r="47" spans="1:7" ht="78.75">
      <c r="A47" s="8" t="s">
        <v>146</v>
      </c>
      <c r="B47" s="4" t="s">
        <v>346</v>
      </c>
      <c r="C47" s="28">
        <v>0</v>
      </c>
      <c r="D47" s="48">
        <v>0</v>
      </c>
      <c r="E47" s="48">
        <v>0</v>
      </c>
      <c r="F47" s="48">
        <v>0</v>
      </c>
      <c r="G47" s="48">
        <v>0</v>
      </c>
    </row>
    <row r="48" spans="1:7" ht="15.75">
      <c r="A48" s="8"/>
      <c r="B48" s="4">
        <v>2016</v>
      </c>
      <c r="C48" s="28">
        <v>0</v>
      </c>
      <c r="D48" s="48">
        <v>0</v>
      </c>
      <c r="E48" s="48">
        <v>0</v>
      </c>
      <c r="F48" s="48">
        <v>0</v>
      </c>
      <c r="G48" s="48">
        <v>0</v>
      </c>
    </row>
    <row r="49" spans="1:7" ht="15.75">
      <c r="A49" s="8"/>
      <c r="B49" s="4">
        <v>2017</v>
      </c>
      <c r="C49" s="28">
        <v>0</v>
      </c>
      <c r="D49" s="48">
        <v>0</v>
      </c>
      <c r="E49" s="48">
        <v>0</v>
      </c>
      <c r="F49" s="48">
        <v>0</v>
      </c>
      <c r="G49" s="48">
        <v>0</v>
      </c>
    </row>
    <row r="50" spans="1:7" ht="15.75">
      <c r="A50" s="8"/>
      <c r="B50" s="4">
        <v>2018</v>
      </c>
      <c r="C50" s="28">
        <v>0</v>
      </c>
      <c r="D50" s="48">
        <v>0</v>
      </c>
      <c r="E50" s="48">
        <v>0</v>
      </c>
      <c r="F50" s="48">
        <v>0</v>
      </c>
      <c r="G50" s="48">
        <v>0</v>
      </c>
    </row>
    <row r="51" spans="1:7" ht="15.75">
      <c r="A51" s="8"/>
      <c r="B51" s="4">
        <v>2019</v>
      </c>
      <c r="C51" s="28">
        <v>0</v>
      </c>
      <c r="D51" s="48">
        <v>0</v>
      </c>
      <c r="E51" s="48">
        <v>0</v>
      </c>
      <c r="F51" s="48">
        <v>0</v>
      </c>
      <c r="G51" s="48">
        <v>0</v>
      </c>
    </row>
    <row r="52" spans="1:7" ht="15.75">
      <c r="A52" s="8"/>
      <c r="B52" s="4">
        <v>2020</v>
      </c>
      <c r="C52" s="28">
        <v>0</v>
      </c>
      <c r="D52" s="48">
        <v>0</v>
      </c>
      <c r="E52" s="48">
        <v>0</v>
      </c>
      <c r="F52" s="48">
        <v>0</v>
      </c>
      <c r="G52" s="48">
        <v>0</v>
      </c>
    </row>
    <row r="53" spans="1:7" ht="157.5">
      <c r="A53" s="8" t="s">
        <v>147</v>
      </c>
      <c r="B53" s="4" t="s">
        <v>338</v>
      </c>
      <c r="C53" s="28">
        <v>1</v>
      </c>
      <c r="D53" s="48">
        <v>0</v>
      </c>
      <c r="E53" s="48">
        <v>25.848</v>
      </c>
      <c r="F53" s="48">
        <v>17.232</v>
      </c>
      <c r="G53" s="48">
        <v>43.08</v>
      </c>
    </row>
    <row r="54" spans="1:7" ht="15.75">
      <c r="A54" s="8"/>
      <c r="B54" s="4">
        <v>2016</v>
      </c>
      <c r="C54" s="28">
        <v>0</v>
      </c>
      <c r="D54" s="48">
        <v>0</v>
      </c>
      <c r="E54" s="48">
        <v>0</v>
      </c>
      <c r="F54" s="48">
        <v>0</v>
      </c>
      <c r="G54" s="48">
        <v>0</v>
      </c>
    </row>
    <row r="55" spans="1:7" ht="15.75">
      <c r="A55" s="8"/>
      <c r="B55" s="4">
        <v>2017</v>
      </c>
      <c r="C55" s="28">
        <v>1</v>
      </c>
      <c r="D55" s="48">
        <v>0</v>
      </c>
      <c r="E55" s="48">
        <v>25.848</v>
      </c>
      <c r="F55" s="48">
        <v>17.232</v>
      </c>
      <c r="G55" s="48">
        <v>43.08</v>
      </c>
    </row>
    <row r="56" spans="1:7" ht="15.75">
      <c r="A56" s="8"/>
      <c r="B56" s="4">
        <v>2018</v>
      </c>
      <c r="C56" s="28">
        <v>0</v>
      </c>
      <c r="D56" s="48">
        <v>0</v>
      </c>
      <c r="E56" s="48">
        <v>0</v>
      </c>
      <c r="F56" s="48">
        <v>0</v>
      </c>
      <c r="G56" s="48">
        <v>0</v>
      </c>
    </row>
    <row r="57" spans="1:7" ht="15.75">
      <c r="A57" s="8"/>
      <c r="B57" s="4">
        <v>2019</v>
      </c>
      <c r="C57" s="28">
        <v>0</v>
      </c>
      <c r="D57" s="48">
        <v>0</v>
      </c>
      <c r="E57" s="48">
        <v>0</v>
      </c>
      <c r="F57" s="48">
        <v>0</v>
      </c>
      <c r="G57" s="48">
        <v>0</v>
      </c>
    </row>
    <row r="58" spans="1:7" ht="15.75">
      <c r="A58" s="8"/>
      <c r="B58" s="4">
        <v>2020</v>
      </c>
      <c r="C58" s="28">
        <v>0</v>
      </c>
      <c r="D58" s="48">
        <v>0</v>
      </c>
      <c r="E58" s="48">
        <v>0</v>
      </c>
      <c r="F58" s="48">
        <v>0</v>
      </c>
      <c r="G58" s="48">
        <v>0</v>
      </c>
    </row>
    <row r="59" spans="1:7" ht="78.75">
      <c r="A59" s="8" t="s">
        <v>348</v>
      </c>
      <c r="B59" s="4" t="s">
        <v>347</v>
      </c>
      <c r="C59" s="28">
        <v>0</v>
      </c>
      <c r="D59" s="48">
        <v>0</v>
      </c>
      <c r="E59" s="48">
        <v>0</v>
      </c>
      <c r="F59" s="48">
        <v>0</v>
      </c>
      <c r="G59" s="48">
        <v>0</v>
      </c>
    </row>
    <row r="60" spans="1:7" ht="15.75">
      <c r="A60" s="8"/>
      <c r="B60" s="4">
        <v>2016</v>
      </c>
      <c r="C60" s="28">
        <v>0</v>
      </c>
      <c r="D60" s="48">
        <v>0</v>
      </c>
      <c r="E60" s="48">
        <v>0</v>
      </c>
      <c r="F60" s="48">
        <v>0</v>
      </c>
      <c r="G60" s="48">
        <v>0</v>
      </c>
    </row>
    <row r="61" spans="1:7" ht="15.75">
      <c r="A61" s="8"/>
      <c r="B61" s="4">
        <v>2017</v>
      </c>
      <c r="C61" s="28">
        <v>0</v>
      </c>
      <c r="D61" s="48">
        <v>0</v>
      </c>
      <c r="E61" s="48">
        <v>0</v>
      </c>
      <c r="F61" s="48">
        <v>0</v>
      </c>
      <c r="G61" s="48">
        <v>0</v>
      </c>
    </row>
    <row r="62" spans="1:7" ht="15.75">
      <c r="A62" s="8"/>
      <c r="B62" s="4">
        <v>2018</v>
      </c>
      <c r="C62" s="28">
        <v>0</v>
      </c>
      <c r="D62" s="48">
        <v>0</v>
      </c>
      <c r="E62" s="48">
        <v>0</v>
      </c>
      <c r="F62" s="48">
        <v>0</v>
      </c>
      <c r="G62" s="48">
        <v>0</v>
      </c>
    </row>
    <row r="63" spans="1:7" ht="15.75">
      <c r="A63" s="8"/>
      <c r="B63" s="4">
        <v>2019</v>
      </c>
      <c r="C63" s="28">
        <v>0</v>
      </c>
      <c r="D63" s="48">
        <v>0</v>
      </c>
      <c r="E63" s="48">
        <v>0</v>
      </c>
      <c r="F63" s="48">
        <v>0</v>
      </c>
      <c r="G63" s="48">
        <v>0</v>
      </c>
    </row>
    <row r="64" spans="1:7" ht="15.75">
      <c r="A64" s="8"/>
      <c r="B64" s="4">
        <v>2020</v>
      </c>
      <c r="C64" s="28">
        <v>0</v>
      </c>
      <c r="D64" s="48">
        <v>0</v>
      </c>
      <c r="E64" s="48">
        <v>0</v>
      </c>
      <c r="F64" s="48">
        <v>0</v>
      </c>
      <c r="G64" s="48">
        <v>0</v>
      </c>
    </row>
    <row r="65" spans="1:7" ht="63">
      <c r="A65" s="8" t="s">
        <v>350</v>
      </c>
      <c r="B65" s="4" t="s">
        <v>349</v>
      </c>
      <c r="C65" s="28">
        <v>0</v>
      </c>
      <c r="D65" s="48">
        <v>0</v>
      </c>
      <c r="E65" s="48">
        <v>0</v>
      </c>
      <c r="F65" s="48">
        <v>0</v>
      </c>
      <c r="G65" s="48">
        <v>0</v>
      </c>
    </row>
    <row r="66" spans="1:7" ht="15.75">
      <c r="A66" s="8"/>
      <c r="B66" s="4">
        <v>2016</v>
      </c>
      <c r="C66" s="28">
        <v>0</v>
      </c>
      <c r="D66" s="48">
        <v>0</v>
      </c>
      <c r="E66" s="48">
        <v>0</v>
      </c>
      <c r="F66" s="48">
        <v>0</v>
      </c>
      <c r="G66" s="48">
        <v>0</v>
      </c>
    </row>
    <row r="67" spans="1:7" ht="15.75">
      <c r="A67" s="8"/>
      <c r="B67" s="4">
        <v>2017</v>
      </c>
      <c r="C67" s="28">
        <v>0</v>
      </c>
      <c r="D67" s="48">
        <v>0</v>
      </c>
      <c r="E67" s="48">
        <v>0</v>
      </c>
      <c r="F67" s="48">
        <v>0</v>
      </c>
      <c r="G67" s="48">
        <v>0</v>
      </c>
    </row>
    <row r="68" spans="1:7" ht="15.75">
      <c r="A68" s="8"/>
      <c r="B68" s="4">
        <v>2018</v>
      </c>
      <c r="C68" s="28">
        <v>0</v>
      </c>
      <c r="D68" s="48">
        <v>0</v>
      </c>
      <c r="E68" s="48">
        <v>0</v>
      </c>
      <c r="F68" s="48">
        <v>0</v>
      </c>
      <c r="G68" s="48">
        <v>0</v>
      </c>
    </row>
    <row r="69" spans="1:7" ht="15.75">
      <c r="A69" s="8"/>
      <c r="B69" s="4">
        <v>2019</v>
      </c>
      <c r="C69" s="28">
        <v>0</v>
      </c>
      <c r="D69" s="48">
        <v>0</v>
      </c>
      <c r="E69" s="48">
        <v>0</v>
      </c>
      <c r="F69" s="48">
        <v>0</v>
      </c>
      <c r="G69" s="48">
        <v>0</v>
      </c>
    </row>
    <row r="70" spans="1:7" ht="15.75">
      <c r="A70" s="8"/>
      <c r="B70" s="4">
        <v>2020</v>
      </c>
      <c r="C70" s="28">
        <v>0</v>
      </c>
      <c r="D70" s="48">
        <v>0</v>
      </c>
      <c r="E70" s="48">
        <v>0</v>
      </c>
      <c r="F70" s="48">
        <v>0</v>
      </c>
      <c r="G70" s="48">
        <v>0</v>
      </c>
    </row>
    <row r="71" spans="1:7" ht="15.75">
      <c r="A71" s="11" t="s">
        <v>148</v>
      </c>
      <c r="B71" s="6" t="s">
        <v>149</v>
      </c>
      <c r="C71" s="29">
        <v>15</v>
      </c>
      <c r="D71" s="52">
        <v>0</v>
      </c>
      <c r="E71" s="52">
        <v>387.72</v>
      </c>
      <c r="F71" s="52">
        <v>258.48</v>
      </c>
      <c r="G71" s="52">
        <v>646.2</v>
      </c>
    </row>
    <row r="72" spans="1:7" ht="15.75">
      <c r="A72" s="8"/>
      <c r="B72" s="4">
        <v>2016</v>
      </c>
      <c r="C72" s="28">
        <v>0</v>
      </c>
      <c r="D72" s="48">
        <v>0</v>
      </c>
      <c r="E72" s="48">
        <v>0</v>
      </c>
      <c r="F72" s="48">
        <v>0</v>
      </c>
      <c r="G72" s="48">
        <v>0</v>
      </c>
    </row>
    <row r="73" spans="1:7" ht="15.75">
      <c r="A73" s="8"/>
      <c r="B73" s="4">
        <v>2017</v>
      </c>
      <c r="C73" s="28">
        <v>7</v>
      </c>
      <c r="D73" s="48">
        <v>0</v>
      </c>
      <c r="E73" s="48">
        <v>180.936</v>
      </c>
      <c r="F73" s="48">
        <v>120.624</v>
      </c>
      <c r="G73" s="48">
        <v>301.56</v>
      </c>
    </row>
    <row r="74" spans="1:7" ht="15.75">
      <c r="A74" s="8"/>
      <c r="B74" s="4">
        <v>2018</v>
      </c>
      <c r="C74" s="28">
        <v>7</v>
      </c>
      <c r="D74" s="48">
        <v>0</v>
      </c>
      <c r="E74" s="48">
        <v>180.936</v>
      </c>
      <c r="F74" s="48">
        <v>120.624</v>
      </c>
      <c r="G74" s="48">
        <v>301.56</v>
      </c>
    </row>
    <row r="75" spans="1:7" ht="15.75">
      <c r="A75" s="8"/>
      <c r="B75" s="4">
        <v>2019</v>
      </c>
      <c r="C75" s="28">
        <v>1</v>
      </c>
      <c r="D75" s="48">
        <v>0</v>
      </c>
      <c r="E75" s="48">
        <v>25.848</v>
      </c>
      <c r="F75" s="48">
        <v>17.232</v>
      </c>
      <c r="G75" s="48">
        <v>43.08</v>
      </c>
    </row>
    <row r="76" spans="1:7" ht="15.75">
      <c r="A76" s="8"/>
      <c r="B76" s="4">
        <v>2020</v>
      </c>
      <c r="C76" s="28">
        <v>0</v>
      </c>
      <c r="D76" s="48">
        <v>0</v>
      </c>
      <c r="E76" s="48">
        <v>0</v>
      </c>
      <c r="F76" s="48">
        <v>0</v>
      </c>
      <c r="G76" s="48">
        <v>0</v>
      </c>
    </row>
    <row r="77" spans="1:7" ht="78.75">
      <c r="A77" s="8" t="s">
        <v>151</v>
      </c>
      <c r="B77" s="4" t="s">
        <v>152</v>
      </c>
      <c r="C77" s="28">
        <v>1</v>
      </c>
      <c r="D77" s="48">
        <v>0</v>
      </c>
      <c r="E77" s="48">
        <v>25.848</v>
      </c>
      <c r="F77" s="48">
        <v>17.232</v>
      </c>
      <c r="G77" s="48">
        <v>43.08</v>
      </c>
    </row>
    <row r="78" spans="1:7" ht="15.75">
      <c r="A78" s="8"/>
      <c r="B78" s="4">
        <v>2016</v>
      </c>
      <c r="C78" s="28">
        <v>0</v>
      </c>
      <c r="D78" s="48">
        <v>0</v>
      </c>
      <c r="E78" s="48">
        <v>0</v>
      </c>
      <c r="F78" s="48">
        <v>0</v>
      </c>
      <c r="G78" s="48">
        <v>0</v>
      </c>
    </row>
    <row r="79" spans="1:7" ht="15.75">
      <c r="A79" s="8"/>
      <c r="B79" s="4">
        <v>2017</v>
      </c>
      <c r="C79" s="28">
        <v>1</v>
      </c>
      <c r="D79" s="48">
        <v>0</v>
      </c>
      <c r="E79" s="48">
        <v>25.848</v>
      </c>
      <c r="F79" s="48">
        <v>17.232</v>
      </c>
      <c r="G79" s="48">
        <v>43.08</v>
      </c>
    </row>
    <row r="80" spans="1:7" ht="15.75">
      <c r="A80" s="8"/>
      <c r="B80" s="4">
        <v>2018</v>
      </c>
      <c r="C80" s="28">
        <v>0</v>
      </c>
      <c r="D80" s="48">
        <v>0</v>
      </c>
      <c r="E80" s="48">
        <v>0</v>
      </c>
      <c r="F80" s="48">
        <v>0</v>
      </c>
      <c r="G80" s="48">
        <v>0</v>
      </c>
    </row>
    <row r="81" spans="1:7" ht="15.75">
      <c r="A81" s="8"/>
      <c r="B81" s="4">
        <v>2019</v>
      </c>
      <c r="C81" s="28">
        <v>0</v>
      </c>
      <c r="D81" s="48">
        <v>0</v>
      </c>
      <c r="E81" s="48">
        <v>0</v>
      </c>
      <c r="F81" s="48">
        <v>0</v>
      </c>
      <c r="G81" s="48">
        <v>0</v>
      </c>
    </row>
    <row r="82" spans="1:7" ht="15.75">
      <c r="A82" s="8"/>
      <c r="B82" s="4">
        <v>2020</v>
      </c>
      <c r="C82" s="28">
        <v>0</v>
      </c>
      <c r="D82" s="48">
        <v>0</v>
      </c>
      <c r="E82" s="48">
        <v>0</v>
      </c>
      <c r="F82" s="48">
        <v>0</v>
      </c>
      <c r="G82" s="48">
        <v>0</v>
      </c>
    </row>
    <row r="83" spans="1:7" ht="32.25" customHeight="1">
      <c r="A83" s="8" t="s">
        <v>153</v>
      </c>
      <c r="B83" s="4" t="s">
        <v>155</v>
      </c>
      <c r="C83" s="28">
        <v>1</v>
      </c>
      <c r="D83" s="48">
        <v>0</v>
      </c>
      <c r="E83" s="48">
        <v>25.848</v>
      </c>
      <c r="F83" s="48">
        <v>17.232</v>
      </c>
      <c r="G83" s="48">
        <v>43.08</v>
      </c>
    </row>
    <row r="84" spans="1:7" ht="15.75">
      <c r="A84" s="8"/>
      <c r="B84" s="4">
        <v>2016</v>
      </c>
      <c r="C84" s="28">
        <v>0</v>
      </c>
      <c r="D84" s="48">
        <v>0</v>
      </c>
      <c r="E84" s="48">
        <v>0</v>
      </c>
      <c r="F84" s="48">
        <v>0</v>
      </c>
      <c r="G84" s="48">
        <v>0</v>
      </c>
    </row>
    <row r="85" spans="1:7" ht="15.75">
      <c r="A85" s="8"/>
      <c r="B85" s="4">
        <v>2017</v>
      </c>
      <c r="C85" s="28">
        <v>0</v>
      </c>
      <c r="D85" s="48">
        <v>0</v>
      </c>
      <c r="E85" s="48">
        <v>0</v>
      </c>
      <c r="F85" s="48">
        <v>0</v>
      </c>
      <c r="G85" s="48">
        <v>0</v>
      </c>
    </row>
    <row r="86" spans="1:7" ht="15.75">
      <c r="A86" s="8"/>
      <c r="B86" s="4">
        <v>2018</v>
      </c>
      <c r="C86" s="28">
        <v>0</v>
      </c>
      <c r="D86" s="48">
        <v>0</v>
      </c>
      <c r="E86" s="48">
        <v>0</v>
      </c>
      <c r="F86" s="48">
        <v>0</v>
      </c>
      <c r="G86" s="48">
        <v>0</v>
      </c>
    </row>
    <row r="87" spans="1:7" ht="15.75">
      <c r="A87" s="8"/>
      <c r="B87" s="4">
        <v>2019</v>
      </c>
      <c r="C87" s="28">
        <v>1</v>
      </c>
      <c r="D87" s="48">
        <v>0</v>
      </c>
      <c r="E87" s="48">
        <v>25.848</v>
      </c>
      <c r="F87" s="48">
        <v>17.232</v>
      </c>
      <c r="G87" s="48">
        <v>43.08</v>
      </c>
    </row>
    <row r="88" spans="1:7" ht="15.75">
      <c r="A88" s="8"/>
      <c r="B88" s="4">
        <v>2020</v>
      </c>
      <c r="C88" s="28">
        <v>0</v>
      </c>
      <c r="D88" s="48">
        <v>0</v>
      </c>
      <c r="E88" s="48">
        <v>0</v>
      </c>
      <c r="F88" s="48">
        <v>0</v>
      </c>
      <c r="G88" s="48">
        <v>0</v>
      </c>
    </row>
    <row r="89" spans="1:7" ht="31.5">
      <c r="A89" s="8" t="s">
        <v>154</v>
      </c>
      <c r="B89" s="4" t="s">
        <v>156</v>
      </c>
      <c r="C89" s="28">
        <v>13</v>
      </c>
      <c r="D89" s="48">
        <v>0</v>
      </c>
      <c r="E89" s="48">
        <v>336.024</v>
      </c>
      <c r="F89" s="48">
        <v>224.016</v>
      </c>
      <c r="G89" s="48">
        <v>560.04</v>
      </c>
    </row>
    <row r="90" spans="1:7" ht="15.75">
      <c r="A90" s="8"/>
      <c r="B90" s="4">
        <v>2016</v>
      </c>
      <c r="C90" s="28">
        <v>0</v>
      </c>
      <c r="D90" s="48">
        <v>0</v>
      </c>
      <c r="E90" s="48">
        <v>0</v>
      </c>
      <c r="F90" s="48">
        <v>0</v>
      </c>
      <c r="G90" s="48">
        <v>0</v>
      </c>
    </row>
    <row r="91" spans="1:7" ht="15.75">
      <c r="A91" s="8"/>
      <c r="B91" s="4">
        <v>2017</v>
      </c>
      <c r="C91" s="28">
        <v>6</v>
      </c>
      <c r="D91" s="48">
        <v>0</v>
      </c>
      <c r="E91" s="48">
        <v>155.08</v>
      </c>
      <c r="F91" s="48">
        <v>103.392</v>
      </c>
      <c r="G91" s="48">
        <v>258.48</v>
      </c>
    </row>
    <row r="92" spans="1:7" ht="15.75">
      <c r="A92" s="8"/>
      <c r="B92" s="4">
        <v>2018</v>
      </c>
      <c r="C92" s="28">
        <v>7</v>
      </c>
      <c r="D92" s="48">
        <v>0</v>
      </c>
      <c r="E92" s="48">
        <v>180.936</v>
      </c>
      <c r="F92" s="48">
        <v>120.624</v>
      </c>
      <c r="G92" s="48">
        <v>301.56</v>
      </c>
    </row>
    <row r="93" spans="1:7" ht="15.75">
      <c r="A93" s="8"/>
      <c r="B93" s="4">
        <v>2019</v>
      </c>
      <c r="C93" s="28">
        <v>0</v>
      </c>
      <c r="D93" s="48">
        <v>0</v>
      </c>
      <c r="E93" s="48">
        <v>0</v>
      </c>
      <c r="F93" s="48">
        <v>0</v>
      </c>
      <c r="G93" s="48">
        <v>0</v>
      </c>
    </row>
    <row r="94" spans="1:7" ht="15.75">
      <c r="A94" s="8"/>
      <c r="B94" s="4">
        <v>2020</v>
      </c>
      <c r="C94" s="28">
        <v>0</v>
      </c>
      <c r="D94" s="48">
        <v>0</v>
      </c>
      <c r="E94" s="48">
        <v>0</v>
      </c>
      <c r="F94" s="48">
        <v>0</v>
      </c>
      <c r="G94" s="48">
        <v>0</v>
      </c>
    </row>
    <row r="95" spans="1:7" ht="96" customHeight="1">
      <c r="A95" s="8" t="s">
        <v>157</v>
      </c>
      <c r="B95" s="4" t="s">
        <v>158</v>
      </c>
      <c r="C95" s="28">
        <v>0</v>
      </c>
      <c r="D95" s="48">
        <v>0</v>
      </c>
      <c r="E95" s="48">
        <v>0</v>
      </c>
      <c r="F95" s="48">
        <v>0</v>
      </c>
      <c r="G95" s="48">
        <v>0</v>
      </c>
    </row>
    <row r="96" spans="1:7" ht="15.75">
      <c r="A96" s="8"/>
      <c r="B96" s="4">
        <v>2016</v>
      </c>
      <c r="C96" s="28">
        <v>0</v>
      </c>
      <c r="D96" s="48">
        <v>0</v>
      </c>
      <c r="E96" s="48">
        <v>0</v>
      </c>
      <c r="F96" s="48">
        <v>0</v>
      </c>
      <c r="G96" s="48">
        <v>0</v>
      </c>
    </row>
    <row r="97" spans="1:7" ht="15.75">
      <c r="A97" s="8"/>
      <c r="B97" s="4">
        <v>2017</v>
      </c>
      <c r="C97" s="28">
        <v>0</v>
      </c>
      <c r="D97" s="48">
        <v>0</v>
      </c>
      <c r="E97" s="48">
        <v>0</v>
      </c>
      <c r="F97" s="48">
        <v>0</v>
      </c>
      <c r="G97" s="48">
        <v>0</v>
      </c>
    </row>
    <row r="98" spans="1:7" ht="15.75">
      <c r="A98" s="8"/>
      <c r="B98" s="4">
        <v>2018</v>
      </c>
      <c r="C98" s="28">
        <v>0</v>
      </c>
      <c r="D98" s="48">
        <v>0</v>
      </c>
      <c r="E98" s="48">
        <v>0</v>
      </c>
      <c r="F98" s="48">
        <v>0</v>
      </c>
      <c r="G98" s="48">
        <v>0</v>
      </c>
    </row>
    <row r="99" spans="1:7" ht="15.75">
      <c r="A99" s="8"/>
      <c r="B99" s="4">
        <v>2019</v>
      </c>
      <c r="C99" s="28">
        <v>0</v>
      </c>
      <c r="D99" s="48">
        <v>0</v>
      </c>
      <c r="E99" s="48">
        <v>0</v>
      </c>
      <c r="F99" s="48">
        <v>0</v>
      </c>
      <c r="G99" s="48">
        <v>0</v>
      </c>
    </row>
    <row r="100" spans="1:7" ht="15.75">
      <c r="A100" s="8"/>
      <c r="B100" s="4">
        <v>2020</v>
      </c>
      <c r="C100" s="28">
        <v>0</v>
      </c>
      <c r="D100" s="48">
        <v>0</v>
      </c>
      <c r="E100" s="48">
        <v>0</v>
      </c>
      <c r="F100" s="48">
        <v>0</v>
      </c>
      <c r="G100" s="48">
        <v>0</v>
      </c>
    </row>
    <row r="101" spans="1:7" ht="47.25">
      <c r="A101" s="8" t="s">
        <v>159</v>
      </c>
      <c r="B101" s="4" t="s">
        <v>262</v>
      </c>
      <c r="C101" s="28">
        <v>0</v>
      </c>
      <c r="D101" s="48">
        <v>0</v>
      </c>
      <c r="E101" s="48">
        <v>0</v>
      </c>
      <c r="F101" s="48">
        <v>0</v>
      </c>
      <c r="G101" s="48">
        <v>0</v>
      </c>
    </row>
    <row r="102" spans="1:7" ht="15.75">
      <c r="A102" s="8"/>
      <c r="B102" s="4">
        <v>2016</v>
      </c>
      <c r="C102" s="28">
        <v>0</v>
      </c>
      <c r="D102" s="48">
        <v>0</v>
      </c>
      <c r="E102" s="48">
        <v>0</v>
      </c>
      <c r="F102" s="48">
        <v>0</v>
      </c>
      <c r="G102" s="48">
        <v>0</v>
      </c>
    </row>
    <row r="103" spans="1:7" ht="15.75">
      <c r="A103" s="8"/>
      <c r="B103" s="4">
        <v>2017</v>
      </c>
      <c r="C103" s="28">
        <v>0</v>
      </c>
      <c r="D103" s="48">
        <v>0</v>
      </c>
      <c r="E103" s="48">
        <v>0</v>
      </c>
      <c r="F103" s="48">
        <v>0</v>
      </c>
      <c r="G103" s="48">
        <v>0</v>
      </c>
    </row>
    <row r="104" spans="1:7" ht="15.75">
      <c r="A104" s="8"/>
      <c r="B104" s="4">
        <v>2018</v>
      </c>
      <c r="C104" s="28">
        <v>0</v>
      </c>
      <c r="D104" s="48">
        <v>0</v>
      </c>
      <c r="E104" s="48">
        <v>0</v>
      </c>
      <c r="F104" s="48">
        <v>0</v>
      </c>
      <c r="G104" s="48">
        <v>0</v>
      </c>
    </row>
    <row r="105" spans="1:7" ht="15.75">
      <c r="A105" s="8"/>
      <c r="B105" s="4">
        <v>2019</v>
      </c>
      <c r="C105" s="28">
        <v>0</v>
      </c>
      <c r="D105" s="48">
        <v>0</v>
      </c>
      <c r="E105" s="48">
        <v>0</v>
      </c>
      <c r="F105" s="48">
        <v>0</v>
      </c>
      <c r="G105" s="48">
        <v>0</v>
      </c>
    </row>
    <row r="106" spans="1:7" ht="15.75">
      <c r="A106" s="8"/>
      <c r="B106" s="4">
        <v>2020</v>
      </c>
      <c r="C106" s="28">
        <v>0</v>
      </c>
      <c r="D106" s="48">
        <v>0</v>
      </c>
      <c r="E106" s="48">
        <v>0</v>
      </c>
      <c r="F106" s="48">
        <v>0</v>
      </c>
      <c r="G106" s="48">
        <v>0</v>
      </c>
    </row>
    <row r="107" spans="1:7" ht="31.5">
      <c r="A107" s="8" t="s">
        <v>207</v>
      </c>
      <c r="B107" s="4" t="s">
        <v>160</v>
      </c>
      <c r="C107" s="28">
        <v>0</v>
      </c>
      <c r="D107" s="48">
        <v>0</v>
      </c>
      <c r="E107" s="48">
        <v>0</v>
      </c>
      <c r="F107" s="48">
        <v>0</v>
      </c>
      <c r="G107" s="48">
        <v>0</v>
      </c>
    </row>
    <row r="108" spans="1:7" ht="15.75">
      <c r="A108" s="8"/>
      <c r="B108" s="4">
        <v>2016</v>
      </c>
      <c r="C108" s="28">
        <v>0</v>
      </c>
      <c r="D108" s="48">
        <v>0</v>
      </c>
      <c r="E108" s="48">
        <v>0</v>
      </c>
      <c r="F108" s="48">
        <v>0</v>
      </c>
      <c r="G108" s="48">
        <v>0</v>
      </c>
    </row>
    <row r="109" spans="1:7" ht="15.75">
      <c r="A109" s="8"/>
      <c r="B109" s="4">
        <v>2017</v>
      </c>
      <c r="C109" s="28">
        <v>0</v>
      </c>
      <c r="D109" s="48">
        <v>0</v>
      </c>
      <c r="E109" s="48">
        <v>0</v>
      </c>
      <c r="F109" s="48">
        <v>0</v>
      </c>
      <c r="G109" s="48">
        <v>0</v>
      </c>
    </row>
    <row r="110" spans="1:7" ht="15.75">
      <c r="A110" s="8"/>
      <c r="B110" s="4">
        <v>2018</v>
      </c>
      <c r="C110" s="28">
        <v>0</v>
      </c>
      <c r="D110" s="48">
        <v>0</v>
      </c>
      <c r="E110" s="48">
        <v>0</v>
      </c>
      <c r="F110" s="48">
        <v>0</v>
      </c>
      <c r="G110" s="48">
        <v>0</v>
      </c>
    </row>
    <row r="111" spans="1:7" ht="15.75">
      <c r="A111" s="8"/>
      <c r="B111" s="4">
        <v>2019</v>
      </c>
      <c r="C111" s="28">
        <v>0</v>
      </c>
      <c r="D111" s="48">
        <v>0</v>
      </c>
      <c r="E111" s="48">
        <v>0</v>
      </c>
      <c r="F111" s="48">
        <v>0</v>
      </c>
      <c r="G111" s="48">
        <v>0</v>
      </c>
    </row>
    <row r="112" spans="1:7" ht="15.75">
      <c r="A112" s="8"/>
      <c r="B112" s="4">
        <v>2020</v>
      </c>
      <c r="C112" s="28">
        <v>0</v>
      </c>
      <c r="D112" s="48">
        <v>0</v>
      </c>
      <c r="E112" s="48">
        <v>0</v>
      </c>
      <c r="F112" s="48">
        <v>0</v>
      </c>
      <c r="G112" s="48">
        <v>0</v>
      </c>
    </row>
    <row r="113" spans="1:7" ht="31.5">
      <c r="A113" s="11" t="s">
        <v>161</v>
      </c>
      <c r="B113" s="6" t="s">
        <v>162</v>
      </c>
      <c r="C113" s="28">
        <v>5</v>
      </c>
      <c r="D113" s="48">
        <v>0</v>
      </c>
      <c r="E113" s="121">
        <v>129.24</v>
      </c>
      <c r="F113" s="48">
        <v>86.16</v>
      </c>
      <c r="G113" s="48">
        <v>215.4</v>
      </c>
    </row>
    <row r="114" spans="1:7" ht="15.75">
      <c r="A114" s="8"/>
      <c r="B114" s="4">
        <v>2016</v>
      </c>
      <c r="C114" s="28">
        <v>0</v>
      </c>
      <c r="D114" s="48">
        <v>0</v>
      </c>
      <c r="E114" s="48">
        <v>0</v>
      </c>
      <c r="F114" s="48">
        <v>0</v>
      </c>
      <c r="G114" s="48">
        <v>0</v>
      </c>
    </row>
    <row r="115" spans="1:7" ht="15.75">
      <c r="A115" s="8"/>
      <c r="B115" s="4">
        <v>2017</v>
      </c>
      <c r="C115" s="28">
        <v>5</v>
      </c>
      <c r="D115" s="48">
        <v>0</v>
      </c>
      <c r="E115" s="121">
        <v>129.24</v>
      </c>
      <c r="F115" s="48">
        <v>86.16</v>
      </c>
      <c r="G115" s="48">
        <v>215.4</v>
      </c>
    </row>
    <row r="116" spans="1:7" ht="15.75">
      <c r="A116" s="8"/>
      <c r="B116" s="4">
        <v>2018</v>
      </c>
      <c r="C116" s="28">
        <v>0</v>
      </c>
      <c r="D116" s="48">
        <v>0</v>
      </c>
      <c r="E116" s="48">
        <v>0</v>
      </c>
      <c r="F116" s="48">
        <v>0</v>
      </c>
      <c r="G116" s="48">
        <v>0</v>
      </c>
    </row>
    <row r="117" spans="1:7" ht="15.75">
      <c r="A117" s="8"/>
      <c r="B117" s="4">
        <v>2019</v>
      </c>
      <c r="C117" s="28">
        <v>0</v>
      </c>
      <c r="D117" s="48">
        <v>0</v>
      </c>
      <c r="E117" s="48">
        <v>0</v>
      </c>
      <c r="F117" s="48">
        <v>0</v>
      </c>
      <c r="G117" s="48">
        <v>0</v>
      </c>
    </row>
    <row r="118" spans="1:7" ht="15.75">
      <c r="A118" s="8"/>
      <c r="B118" s="4">
        <v>2020</v>
      </c>
      <c r="C118" s="28">
        <v>0</v>
      </c>
      <c r="D118" s="48">
        <v>0</v>
      </c>
      <c r="E118" s="48">
        <v>0</v>
      </c>
      <c r="F118" s="48">
        <v>0</v>
      </c>
      <c r="G118" s="48">
        <v>0</v>
      </c>
    </row>
    <row r="119" spans="1:7" ht="63">
      <c r="A119" s="8" t="s">
        <v>163</v>
      </c>
      <c r="B119" s="4" t="s">
        <v>398</v>
      </c>
      <c r="C119" s="28">
        <v>5</v>
      </c>
      <c r="D119" s="48">
        <v>0</v>
      </c>
      <c r="E119" s="121">
        <v>129.24</v>
      </c>
      <c r="F119" s="48">
        <v>86.16</v>
      </c>
      <c r="G119" s="48">
        <v>215.4</v>
      </c>
    </row>
    <row r="120" spans="1:7" ht="15.75">
      <c r="A120" s="8"/>
      <c r="B120" s="4">
        <v>2016</v>
      </c>
      <c r="C120" s="28">
        <v>0</v>
      </c>
      <c r="D120" s="48">
        <v>0</v>
      </c>
      <c r="E120" s="48">
        <v>0</v>
      </c>
      <c r="F120" s="48">
        <v>0</v>
      </c>
      <c r="G120" s="48">
        <v>0</v>
      </c>
    </row>
    <row r="121" spans="1:7" ht="15.75">
      <c r="A121" s="8"/>
      <c r="B121" s="4">
        <v>2017</v>
      </c>
      <c r="C121" s="28">
        <v>5</v>
      </c>
      <c r="D121" s="48">
        <v>0</v>
      </c>
      <c r="E121" s="121">
        <v>129.24</v>
      </c>
      <c r="F121" s="48">
        <v>86.16</v>
      </c>
      <c r="G121" s="48">
        <v>215.4</v>
      </c>
    </row>
    <row r="122" spans="1:7" ht="15.75">
      <c r="A122" s="8"/>
      <c r="B122" s="4">
        <v>2018</v>
      </c>
      <c r="C122" s="28">
        <v>0</v>
      </c>
      <c r="D122" s="48">
        <v>0</v>
      </c>
      <c r="E122" s="48">
        <v>0</v>
      </c>
      <c r="F122" s="48">
        <v>0</v>
      </c>
      <c r="G122" s="48">
        <v>0</v>
      </c>
    </row>
    <row r="123" spans="1:7" ht="15.75">
      <c r="A123" s="8"/>
      <c r="B123" s="4">
        <v>2019</v>
      </c>
      <c r="C123" s="28">
        <v>0</v>
      </c>
      <c r="D123" s="48">
        <v>0</v>
      </c>
      <c r="E123" s="48">
        <v>0</v>
      </c>
      <c r="F123" s="48">
        <v>0</v>
      </c>
      <c r="G123" s="48">
        <v>0</v>
      </c>
    </row>
    <row r="124" spans="1:7" ht="15.75">
      <c r="A124" s="8"/>
      <c r="B124" s="4">
        <v>2020</v>
      </c>
      <c r="C124" s="28">
        <v>0</v>
      </c>
      <c r="D124" s="48">
        <v>0</v>
      </c>
      <c r="E124" s="48">
        <v>0</v>
      </c>
      <c r="F124" s="48">
        <v>0</v>
      </c>
      <c r="G124" s="48">
        <v>0</v>
      </c>
    </row>
    <row r="125" spans="1:7" ht="112.5">
      <c r="A125" s="147" t="s">
        <v>83</v>
      </c>
      <c r="B125" s="143" t="s">
        <v>82</v>
      </c>
      <c r="C125" s="146">
        <f>C131+C149</f>
        <v>76</v>
      </c>
      <c r="D125" s="145">
        <v>0</v>
      </c>
      <c r="E125" s="145">
        <f>E131+E149</f>
        <v>1964.4479999999999</v>
      </c>
      <c r="F125" s="145">
        <f>F131+F149</f>
        <v>1309.632</v>
      </c>
      <c r="G125" s="145">
        <f>G131+G149</f>
        <v>3274.08</v>
      </c>
    </row>
    <row r="126" spans="1:7" ht="15.75">
      <c r="A126" s="11"/>
      <c r="B126" s="6">
        <v>2016</v>
      </c>
      <c r="C126" s="29">
        <v>0</v>
      </c>
      <c r="D126" s="52">
        <v>0</v>
      </c>
      <c r="E126" s="52">
        <v>0</v>
      </c>
      <c r="F126" s="52">
        <v>0</v>
      </c>
      <c r="G126" s="52">
        <v>0</v>
      </c>
    </row>
    <row r="127" spans="1:7" ht="15.75">
      <c r="A127" s="8"/>
      <c r="B127" s="6">
        <v>2017</v>
      </c>
      <c r="C127" s="29">
        <f>C133+C151</f>
        <v>14</v>
      </c>
      <c r="D127" s="52">
        <v>0</v>
      </c>
      <c r="E127" s="131">
        <f aca="true" t="shared" si="1" ref="E127:G130">E133+E151</f>
        <v>361.872</v>
      </c>
      <c r="F127" s="52">
        <f t="shared" si="1"/>
        <v>241.248</v>
      </c>
      <c r="G127" s="52">
        <f t="shared" si="1"/>
        <v>603.12</v>
      </c>
    </row>
    <row r="128" spans="1:7" ht="15.75">
      <c r="A128" s="8"/>
      <c r="B128" s="6">
        <v>2018</v>
      </c>
      <c r="C128" s="29">
        <f>C134+C152</f>
        <v>41</v>
      </c>
      <c r="D128" s="52">
        <v>0</v>
      </c>
      <c r="E128" s="52">
        <f t="shared" si="1"/>
        <v>1059.768</v>
      </c>
      <c r="F128" s="52">
        <f t="shared" si="1"/>
        <v>706.512</v>
      </c>
      <c r="G128" s="52">
        <f t="shared" si="1"/>
        <v>1766.2800000000002</v>
      </c>
    </row>
    <row r="129" spans="1:7" ht="15.75">
      <c r="A129" s="8"/>
      <c r="B129" s="6">
        <v>2019</v>
      </c>
      <c r="C129" s="29">
        <f>C135+C153</f>
        <v>21</v>
      </c>
      <c r="D129" s="52">
        <v>0</v>
      </c>
      <c r="E129" s="52">
        <f t="shared" si="1"/>
        <v>542.808</v>
      </c>
      <c r="F129" s="52">
        <f t="shared" si="1"/>
        <v>361.872</v>
      </c>
      <c r="G129" s="52">
        <f t="shared" si="1"/>
        <v>904.6800000000001</v>
      </c>
    </row>
    <row r="130" spans="1:7" ht="15.75">
      <c r="A130" s="8"/>
      <c r="B130" s="6">
        <v>2020</v>
      </c>
      <c r="C130" s="29">
        <f>C136+C154</f>
        <v>0</v>
      </c>
      <c r="D130" s="52">
        <v>0</v>
      </c>
      <c r="E130" s="52">
        <f t="shared" si="1"/>
        <v>0</v>
      </c>
      <c r="F130" s="52">
        <f t="shared" si="1"/>
        <v>0</v>
      </c>
      <c r="G130" s="52">
        <f t="shared" si="1"/>
        <v>0</v>
      </c>
    </row>
    <row r="131" spans="1:7" ht="15.75">
      <c r="A131" s="11" t="s">
        <v>84</v>
      </c>
      <c r="B131" s="6" t="s">
        <v>270</v>
      </c>
      <c r="C131" s="29">
        <v>35</v>
      </c>
      <c r="D131" s="52">
        <v>0</v>
      </c>
      <c r="E131" s="52">
        <v>904.68</v>
      </c>
      <c r="F131" s="52">
        <v>603.12</v>
      </c>
      <c r="G131" s="52">
        <v>1507.8</v>
      </c>
    </row>
    <row r="132" spans="1:7" ht="15.75">
      <c r="A132" s="11"/>
      <c r="B132" s="4">
        <v>2016</v>
      </c>
      <c r="C132" s="28">
        <v>0</v>
      </c>
      <c r="D132" s="48">
        <v>0</v>
      </c>
      <c r="E132" s="48">
        <v>0</v>
      </c>
      <c r="F132" s="48">
        <v>0</v>
      </c>
      <c r="G132" s="48">
        <v>0</v>
      </c>
    </row>
    <row r="133" spans="1:7" ht="15.75">
      <c r="A133" s="8"/>
      <c r="B133" s="4">
        <v>2017</v>
      </c>
      <c r="C133" s="28">
        <v>0</v>
      </c>
      <c r="D133" s="48">
        <v>0</v>
      </c>
      <c r="E133" s="48">
        <v>0</v>
      </c>
      <c r="F133" s="48">
        <v>0</v>
      </c>
      <c r="G133" s="48">
        <v>0</v>
      </c>
    </row>
    <row r="134" spans="1:7" ht="15.75">
      <c r="A134" s="8"/>
      <c r="B134" s="4">
        <v>2018</v>
      </c>
      <c r="C134" s="28">
        <v>20</v>
      </c>
      <c r="D134" s="48">
        <v>0</v>
      </c>
      <c r="E134" s="48">
        <v>516.96</v>
      </c>
      <c r="F134" s="48">
        <v>344.64</v>
      </c>
      <c r="G134" s="48">
        <v>861.6</v>
      </c>
    </row>
    <row r="135" spans="1:7" ht="15.75">
      <c r="A135" s="8"/>
      <c r="B135" s="4">
        <v>2019</v>
      </c>
      <c r="C135" s="28">
        <v>15</v>
      </c>
      <c r="D135" s="48">
        <v>0</v>
      </c>
      <c r="E135" s="48">
        <v>387.72</v>
      </c>
      <c r="F135" s="48">
        <v>258.48</v>
      </c>
      <c r="G135" s="48">
        <v>646.2</v>
      </c>
    </row>
    <row r="136" spans="1:7" ht="15.75">
      <c r="A136" s="8"/>
      <c r="B136" s="4">
        <v>2020</v>
      </c>
      <c r="C136" s="28">
        <v>0</v>
      </c>
      <c r="D136" s="48">
        <v>0</v>
      </c>
      <c r="E136" s="48">
        <v>0</v>
      </c>
      <c r="F136" s="48">
        <v>0</v>
      </c>
      <c r="G136" s="48">
        <v>0</v>
      </c>
    </row>
    <row r="137" spans="1:7" ht="31.5">
      <c r="A137" s="8" t="s">
        <v>98</v>
      </c>
      <c r="B137" s="4" t="s">
        <v>450</v>
      </c>
      <c r="C137" s="28">
        <v>35</v>
      </c>
      <c r="D137" s="48">
        <v>0</v>
      </c>
      <c r="E137" s="48">
        <v>904.68</v>
      </c>
      <c r="F137" s="48">
        <v>603.12</v>
      </c>
      <c r="G137" s="48">
        <v>1507.8</v>
      </c>
    </row>
    <row r="138" spans="1:7" ht="15.75">
      <c r="A138" s="8"/>
      <c r="B138" s="4">
        <v>2016</v>
      </c>
      <c r="C138" s="28">
        <v>0</v>
      </c>
      <c r="D138" s="48">
        <v>0</v>
      </c>
      <c r="E138" s="48">
        <v>0</v>
      </c>
      <c r="F138" s="48">
        <v>0</v>
      </c>
      <c r="G138" s="48">
        <v>0</v>
      </c>
    </row>
    <row r="139" spans="1:7" ht="15.75">
      <c r="A139" s="8"/>
      <c r="B139" s="4">
        <v>2017</v>
      </c>
      <c r="C139" s="28">
        <v>0</v>
      </c>
      <c r="D139" s="48">
        <v>0</v>
      </c>
      <c r="E139" s="48">
        <v>0</v>
      </c>
      <c r="F139" s="48">
        <v>0</v>
      </c>
      <c r="G139" s="48">
        <v>0</v>
      </c>
    </row>
    <row r="140" spans="1:7" ht="15.75">
      <c r="A140" s="8"/>
      <c r="B140" s="4">
        <v>2018</v>
      </c>
      <c r="C140" s="28">
        <v>20</v>
      </c>
      <c r="D140" s="48">
        <v>0</v>
      </c>
      <c r="E140" s="48">
        <v>516.96</v>
      </c>
      <c r="F140" s="48">
        <v>344.64</v>
      </c>
      <c r="G140" s="48">
        <v>861.6</v>
      </c>
    </row>
    <row r="141" spans="1:7" ht="15.75">
      <c r="A141" s="8"/>
      <c r="B141" s="4">
        <v>2019</v>
      </c>
      <c r="C141" s="28">
        <v>15</v>
      </c>
      <c r="D141" s="48">
        <v>0</v>
      </c>
      <c r="E141" s="48">
        <v>387.72</v>
      </c>
      <c r="F141" s="48">
        <v>258.48</v>
      </c>
      <c r="G141" s="48">
        <v>646.2</v>
      </c>
    </row>
    <row r="142" spans="1:7" ht="15.75">
      <c r="A142" s="8"/>
      <c r="B142" s="4">
        <v>2020</v>
      </c>
      <c r="C142" s="28">
        <v>0</v>
      </c>
      <c r="D142" s="48">
        <v>0</v>
      </c>
      <c r="E142" s="48">
        <v>0</v>
      </c>
      <c r="F142" s="48">
        <v>0</v>
      </c>
      <c r="G142" s="48">
        <v>0</v>
      </c>
    </row>
    <row r="143" spans="1:7" ht="78" customHeight="1">
      <c r="A143" s="8" t="s">
        <v>99</v>
      </c>
      <c r="B143" s="4" t="s">
        <v>380</v>
      </c>
      <c r="C143" s="28">
        <v>0</v>
      </c>
      <c r="D143" s="48">
        <v>0</v>
      </c>
      <c r="E143" s="48">
        <v>0</v>
      </c>
      <c r="F143" s="48">
        <v>0</v>
      </c>
      <c r="G143" s="48">
        <v>0</v>
      </c>
    </row>
    <row r="144" spans="1:7" ht="15.75">
      <c r="A144" s="8"/>
      <c r="B144" s="4">
        <v>2016</v>
      </c>
      <c r="C144" s="28">
        <v>0</v>
      </c>
      <c r="D144" s="48">
        <v>0</v>
      </c>
      <c r="E144" s="48">
        <v>0</v>
      </c>
      <c r="F144" s="48">
        <v>0</v>
      </c>
      <c r="G144" s="48">
        <v>0</v>
      </c>
    </row>
    <row r="145" spans="1:7" ht="15.75">
      <c r="A145" s="8"/>
      <c r="B145" s="4">
        <v>2017</v>
      </c>
      <c r="C145" s="28">
        <v>0</v>
      </c>
      <c r="D145" s="48">
        <v>0</v>
      </c>
      <c r="E145" s="48">
        <v>0</v>
      </c>
      <c r="F145" s="48">
        <v>0</v>
      </c>
      <c r="G145" s="48">
        <v>0</v>
      </c>
    </row>
    <row r="146" spans="1:7" ht="15.75">
      <c r="A146" s="8"/>
      <c r="B146" s="4">
        <v>2018</v>
      </c>
      <c r="C146" s="28">
        <v>0</v>
      </c>
      <c r="D146" s="48">
        <v>0</v>
      </c>
      <c r="E146" s="48">
        <v>0</v>
      </c>
      <c r="F146" s="48">
        <v>0</v>
      </c>
      <c r="G146" s="48">
        <v>0</v>
      </c>
    </row>
    <row r="147" spans="1:7" ht="15.75">
      <c r="A147" s="8"/>
      <c r="B147" s="4">
        <v>2019</v>
      </c>
      <c r="C147" s="28">
        <v>0</v>
      </c>
      <c r="D147" s="48">
        <v>0</v>
      </c>
      <c r="E147" s="48">
        <v>0</v>
      </c>
      <c r="F147" s="48">
        <v>0</v>
      </c>
      <c r="G147" s="48">
        <v>0</v>
      </c>
    </row>
    <row r="148" spans="1:7" ht="15.75">
      <c r="A148" s="8"/>
      <c r="B148" s="4">
        <v>2020</v>
      </c>
      <c r="C148" s="28">
        <v>0</v>
      </c>
      <c r="D148" s="48">
        <v>0</v>
      </c>
      <c r="E148" s="48">
        <v>0</v>
      </c>
      <c r="F148" s="48">
        <v>0</v>
      </c>
      <c r="G148" s="48">
        <v>0</v>
      </c>
    </row>
    <row r="149" spans="1:7" ht="15.75">
      <c r="A149" s="11" t="s">
        <v>90</v>
      </c>
      <c r="B149" s="6" t="s">
        <v>13</v>
      </c>
      <c r="C149" s="29">
        <f aca="true" t="shared" si="2" ref="C149:C154">C155+C161+C167+C173</f>
        <v>41</v>
      </c>
      <c r="D149" s="52">
        <v>0</v>
      </c>
      <c r="E149" s="52">
        <f>E155+E161+E167+E173</f>
        <v>1059.768</v>
      </c>
      <c r="F149" s="52">
        <f>F155+F161+F167+F173</f>
        <v>706.512</v>
      </c>
      <c r="G149" s="52">
        <f>G155+G161+G167+G173</f>
        <v>1766.2800000000002</v>
      </c>
    </row>
    <row r="150" spans="1:7" ht="15.75">
      <c r="A150" s="11"/>
      <c r="B150" s="4">
        <v>2016</v>
      </c>
      <c r="C150" s="28">
        <f t="shared" si="2"/>
        <v>0</v>
      </c>
      <c r="D150" s="48">
        <v>0</v>
      </c>
      <c r="E150" s="48">
        <f>E156+E162+E168+E174</f>
        <v>0</v>
      </c>
      <c r="F150" s="48">
        <v>0</v>
      </c>
      <c r="G150" s="48">
        <v>0</v>
      </c>
    </row>
    <row r="151" spans="1:7" ht="15.75">
      <c r="A151" s="8"/>
      <c r="B151" s="4">
        <v>2017</v>
      </c>
      <c r="C151" s="28">
        <f t="shared" si="2"/>
        <v>14</v>
      </c>
      <c r="D151" s="48">
        <v>0</v>
      </c>
      <c r="E151" s="121">
        <f>E157+E163+E169+E175</f>
        <v>361.872</v>
      </c>
      <c r="F151" s="48">
        <f>F157+F163+F169+F175</f>
        <v>241.248</v>
      </c>
      <c r="G151" s="48">
        <f>G157+G163+G169+G175</f>
        <v>603.12</v>
      </c>
    </row>
    <row r="152" spans="1:7" ht="15.75">
      <c r="A152" s="8"/>
      <c r="B152" s="4">
        <v>2018</v>
      </c>
      <c r="C152" s="28">
        <f t="shared" si="2"/>
        <v>21</v>
      </c>
      <c r="D152" s="48">
        <v>0</v>
      </c>
      <c r="E152" s="48">
        <f>E158+E164+E170+E176</f>
        <v>542.808</v>
      </c>
      <c r="F152" s="48">
        <f>F158+F164+F170+F176</f>
        <v>361.872</v>
      </c>
      <c r="G152" s="48">
        <f>G158+G164+G170+G176</f>
        <v>904.6800000000001</v>
      </c>
    </row>
    <row r="153" spans="1:7" ht="15.75">
      <c r="A153" s="8"/>
      <c r="B153" s="4">
        <v>2019</v>
      </c>
      <c r="C153" s="28">
        <f t="shared" si="2"/>
        <v>6</v>
      </c>
      <c r="D153" s="48">
        <v>0</v>
      </c>
      <c r="E153" s="48">
        <f>E159+E165+E171+E177</f>
        <v>155.088</v>
      </c>
      <c r="F153" s="48">
        <f>F159+F165+F171+F177</f>
        <v>103.392</v>
      </c>
      <c r="G153" s="48">
        <v>258.48</v>
      </c>
    </row>
    <row r="154" spans="1:7" ht="15.75">
      <c r="A154" s="8"/>
      <c r="B154" s="4">
        <v>2020</v>
      </c>
      <c r="C154" s="28">
        <f t="shared" si="2"/>
        <v>0</v>
      </c>
      <c r="D154" s="48">
        <v>0</v>
      </c>
      <c r="E154" s="48">
        <f>E160+E166+E172+E178</f>
        <v>0</v>
      </c>
      <c r="F154" s="48">
        <f>F160+F166+F172+F178</f>
        <v>0</v>
      </c>
      <c r="G154" s="48">
        <v>0</v>
      </c>
    </row>
    <row r="155" spans="1:7" ht="15.75">
      <c r="A155" s="8" t="s">
        <v>100</v>
      </c>
      <c r="B155" s="4" t="s">
        <v>164</v>
      </c>
      <c r="C155" s="28">
        <v>10</v>
      </c>
      <c r="D155" s="48">
        <v>0</v>
      </c>
      <c r="E155" s="48">
        <v>258.48</v>
      </c>
      <c r="F155" s="48">
        <v>172.32</v>
      </c>
      <c r="G155" s="48">
        <v>430.8</v>
      </c>
    </row>
    <row r="156" spans="1:7" ht="15.75">
      <c r="A156" s="8"/>
      <c r="B156" s="4">
        <v>2016</v>
      </c>
      <c r="C156" s="28">
        <v>0</v>
      </c>
      <c r="D156" s="48">
        <v>0</v>
      </c>
      <c r="E156" s="48">
        <v>0</v>
      </c>
      <c r="F156" s="48">
        <v>0</v>
      </c>
      <c r="G156" s="48">
        <v>0</v>
      </c>
    </row>
    <row r="157" spans="1:7" ht="15.75">
      <c r="A157" s="8"/>
      <c r="B157" s="4">
        <v>2017</v>
      </c>
      <c r="C157" s="28">
        <v>5</v>
      </c>
      <c r="D157" s="48">
        <v>0</v>
      </c>
      <c r="E157" s="121">
        <v>129.24</v>
      </c>
      <c r="F157" s="48">
        <v>86.16</v>
      </c>
      <c r="G157" s="48">
        <v>215.4</v>
      </c>
    </row>
    <row r="158" spans="1:7" ht="15.75">
      <c r="A158" s="8"/>
      <c r="B158" s="4">
        <v>2018</v>
      </c>
      <c r="C158" s="28">
        <v>5</v>
      </c>
      <c r="D158" s="48">
        <v>0</v>
      </c>
      <c r="E158" s="121">
        <v>129.24</v>
      </c>
      <c r="F158" s="48">
        <v>86.16</v>
      </c>
      <c r="G158" s="48">
        <v>215.4</v>
      </c>
    </row>
    <row r="159" spans="1:7" ht="15.75">
      <c r="A159" s="8"/>
      <c r="B159" s="4">
        <v>2019</v>
      </c>
      <c r="C159" s="28">
        <v>0</v>
      </c>
      <c r="D159" s="48">
        <v>0</v>
      </c>
      <c r="E159" s="48">
        <v>0</v>
      </c>
      <c r="F159" s="48">
        <v>0</v>
      </c>
      <c r="G159" s="48">
        <v>0</v>
      </c>
    </row>
    <row r="160" spans="1:7" ht="15.75">
      <c r="A160" s="8"/>
      <c r="B160" s="4">
        <v>2020</v>
      </c>
      <c r="C160" s="28">
        <v>0</v>
      </c>
      <c r="D160" s="48">
        <v>0</v>
      </c>
      <c r="E160" s="48">
        <v>0</v>
      </c>
      <c r="F160" s="48">
        <v>0</v>
      </c>
      <c r="G160" s="48">
        <v>0</v>
      </c>
    </row>
    <row r="161" spans="1:7" ht="31.5">
      <c r="A161" s="8" t="s">
        <v>101</v>
      </c>
      <c r="B161" s="4" t="s">
        <v>165</v>
      </c>
      <c r="C161" s="28">
        <v>10</v>
      </c>
      <c r="D161" s="48">
        <v>0</v>
      </c>
      <c r="E161" s="48">
        <v>258.48</v>
      </c>
      <c r="F161" s="48">
        <v>172.32</v>
      </c>
      <c r="G161" s="48">
        <v>430.8</v>
      </c>
    </row>
    <row r="162" spans="1:7" ht="15.75">
      <c r="A162" s="8"/>
      <c r="B162" s="4">
        <v>2016</v>
      </c>
      <c r="C162" s="28">
        <v>0</v>
      </c>
      <c r="D162" s="48">
        <v>0</v>
      </c>
      <c r="E162" s="48">
        <v>0</v>
      </c>
      <c r="F162" s="48">
        <v>0</v>
      </c>
      <c r="G162" s="48">
        <v>0</v>
      </c>
    </row>
    <row r="163" spans="1:7" ht="15.75">
      <c r="A163" s="8"/>
      <c r="B163" s="4">
        <v>2017</v>
      </c>
      <c r="C163" s="28">
        <v>0</v>
      </c>
      <c r="D163" s="48">
        <v>0</v>
      </c>
      <c r="E163" s="48">
        <v>0</v>
      </c>
      <c r="F163" s="48">
        <v>0</v>
      </c>
      <c r="G163" s="48">
        <v>0</v>
      </c>
    </row>
    <row r="164" spans="1:7" ht="15.75">
      <c r="A164" s="8"/>
      <c r="B164" s="4">
        <v>2018</v>
      </c>
      <c r="C164" s="28">
        <v>10</v>
      </c>
      <c r="D164" s="48">
        <v>0</v>
      </c>
      <c r="E164" s="48">
        <v>258.48</v>
      </c>
      <c r="F164" s="48">
        <v>172.32</v>
      </c>
      <c r="G164" s="48">
        <v>430.8</v>
      </c>
    </row>
    <row r="165" spans="1:7" ht="15.75">
      <c r="A165" s="8"/>
      <c r="B165" s="4">
        <v>2019</v>
      </c>
      <c r="C165" s="28">
        <v>0</v>
      </c>
      <c r="D165" s="48">
        <v>0</v>
      </c>
      <c r="E165" s="48">
        <v>0</v>
      </c>
      <c r="F165" s="48">
        <v>0</v>
      </c>
      <c r="G165" s="48">
        <v>0</v>
      </c>
    </row>
    <row r="166" spans="1:7" ht="15.75">
      <c r="A166" s="8"/>
      <c r="B166" s="4">
        <v>2020</v>
      </c>
      <c r="C166" s="28">
        <v>0</v>
      </c>
      <c r="D166" s="48">
        <v>0</v>
      </c>
      <c r="E166" s="48">
        <v>0</v>
      </c>
      <c r="F166" s="48">
        <v>0</v>
      </c>
      <c r="G166" s="48">
        <v>0</v>
      </c>
    </row>
    <row r="167" spans="1:7" ht="47.25">
      <c r="A167" s="8" t="s">
        <v>102</v>
      </c>
      <c r="B167" s="33" t="s">
        <v>399</v>
      </c>
      <c r="C167" s="28">
        <v>9</v>
      </c>
      <c r="D167" s="48">
        <v>0</v>
      </c>
      <c r="E167" s="48">
        <v>232.632</v>
      </c>
      <c r="F167" s="48">
        <v>155.088</v>
      </c>
      <c r="G167" s="48">
        <v>387.72</v>
      </c>
    </row>
    <row r="168" spans="1:7" ht="15.75">
      <c r="A168" s="8"/>
      <c r="B168" s="4">
        <v>2016</v>
      </c>
      <c r="C168" s="28">
        <v>0</v>
      </c>
      <c r="D168" s="48">
        <v>0</v>
      </c>
      <c r="E168" s="48">
        <v>0</v>
      </c>
      <c r="F168" s="48">
        <v>0</v>
      </c>
      <c r="G168" s="48">
        <v>0</v>
      </c>
    </row>
    <row r="169" spans="1:7" ht="15.75">
      <c r="A169" s="8"/>
      <c r="B169" s="4">
        <v>2017</v>
      </c>
      <c r="C169" s="28">
        <v>9</v>
      </c>
      <c r="D169" s="48">
        <v>0</v>
      </c>
      <c r="E169" s="48">
        <v>232.632</v>
      </c>
      <c r="F169" s="48">
        <v>155.088</v>
      </c>
      <c r="G169" s="48">
        <v>387.72</v>
      </c>
    </row>
    <row r="170" spans="1:7" ht="15.75">
      <c r="A170" s="8"/>
      <c r="B170" s="4">
        <v>2018</v>
      </c>
      <c r="C170" s="28">
        <v>0</v>
      </c>
      <c r="D170" s="48">
        <v>0</v>
      </c>
      <c r="E170" s="48">
        <v>0</v>
      </c>
      <c r="F170" s="48">
        <v>0</v>
      </c>
      <c r="G170" s="48">
        <v>0</v>
      </c>
    </row>
    <row r="171" spans="1:7" ht="15.75">
      <c r="A171" s="8"/>
      <c r="B171" s="4">
        <v>2019</v>
      </c>
      <c r="C171" s="28">
        <v>0</v>
      </c>
      <c r="D171" s="48">
        <v>0</v>
      </c>
      <c r="E171" s="48">
        <v>0</v>
      </c>
      <c r="F171" s="48">
        <v>0</v>
      </c>
      <c r="G171" s="48">
        <v>0</v>
      </c>
    </row>
    <row r="172" spans="1:7" ht="15.75">
      <c r="A172" s="8"/>
      <c r="B172" s="4">
        <v>2020</v>
      </c>
      <c r="C172" s="28">
        <v>0</v>
      </c>
      <c r="D172" s="48">
        <v>0</v>
      </c>
      <c r="E172" s="48">
        <v>0</v>
      </c>
      <c r="F172" s="48">
        <v>0</v>
      </c>
      <c r="G172" s="48">
        <v>0</v>
      </c>
    </row>
    <row r="173" spans="1:7" ht="31.5">
      <c r="A173" s="8" t="s">
        <v>208</v>
      </c>
      <c r="B173" s="4" t="s">
        <v>400</v>
      </c>
      <c r="C173" s="28">
        <v>12</v>
      </c>
      <c r="D173" s="48">
        <v>0</v>
      </c>
      <c r="E173" s="48">
        <v>310.176</v>
      </c>
      <c r="F173" s="48">
        <v>206.784</v>
      </c>
      <c r="G173" s="48">
        <v>516.96</v>
      </c>
    </row>
    <row r="174" spans="1:7" ht="15.75">
      <c r="A174" s="8"/>
      <c r="B174" s="4">
        <v>2016</v>
      </c>
      <c r="C174" s="28">
        <v>0</v>
      </c>
      <c r="D174" s="48">
        <v>0</v>
      </c>
      <c r="E174" s="48">
        <v>0</v>
      </c>
      <c r="F174" s="48">
        <v>0</v>
      </c>
      <c r="G174" s="48">
        <v>0</v>
      </c>
    </row>
    <row r="175" spans="1:7" ht="15.75">
      <c r="A175" s="8"/>
      <c r="B175" s="4">
        <v>2017</v>
      </c>
      <c r="C175" s="28">
        <v>0</v>
      </c>
      <c r="D175" s="48">
        <v>0</v>
      </c>
      <c r="E175" s="48">
        <v>0</v>
      </c>
      <c r="F175" s="48">
        <v>0</v>
      </c>
      <c r="G175" s="48">
        <v>0</v>
      </c>
    </row>
    <row r="176" spans="1:7" ht="15.75">
      <c r="A176" s="8"/>
      <c r="B176" s="4">
        <v>2018</v>
      </c>
      <c r="C176" s="28">
        <v>6</v>
      </c>
      <c r="D176" s="48">
        <v>0</v>
      </c>
      <c r="E176" s="48">
        <v>155.088</v>
      </c>
      <c r="F176" s="48">
        <v>103.392</v>
      </c>
      <c r="G176" s="48">
        <v>258.48</v>
      </c>
    </row>
    <row r="177" spans="1:7" ht="15.75">
      <c r="A177" s="8"/>
      <c r="B177" s="4">
        <v>2019</v>
      </c>
      <c r="C177" s="28">
        <v>6</v>
      </c>
      <c r="D177" s="48">
        <v>0</v>
      </c>
      <c r="E177" s="48">
        <v>155.088</v>
      </c>
      <c r="F177" s="48">
        <v>103.392</v>
      </c>
      <c r="G177" s="48">
        <v>258.48</v>
      </c>
    </row>
    <row r="178" spans="1:7" ht="15.75">
      <c r="A178" s="8"/>
      <c r="B178" s="4">
        <v>2020</v>
      </c>
      <c r="C178" s="28">
        <v>0</v>
      </c>
      <c r="D178" s="48">
        <v>0</v>
      </c>
      <c r="E178" s="48">
        <v>0</v>
      </c>
      <c r="F178" s="48">
        <v>0</v>
      </c>
      <c r="G178" s="48">
        <v>0</v>
      </c>
    </row>
    <row r="179" spans="1:7" ht="31.5">
      <c r="A179" s="8" t="s">
        <v>209</v>
      </c>
      <c r="B179" s="4" t="s">
        <v>273</v>
      </c>
      <c r="C179" s="28">
        <v>0</v>
      </c>
      <c r="D179" s="48">
        <v>0</v>
      </c>
      <c r="E179" s="48">
        <v>0</v>
      </c>
      <c r="F179" s="48">
        <v>0</v>
      </c>
      <c r="G179" s="48">
        <v>0</v>
      </c>
    </row>
    <row r="180" spans="1:7" ht="15.75">
      <c r="A180" s="8"/>
      <c r="B180" s="4">
        <v>2016</v>
      </c>
      <c r="C180" s="28">
        <v>0</v>
      </c>
      <c r="D180" s="48">
        <v>0</v>
      </c>
      <c r="E180" s="48">
        <v>0</v>
      </c>
      <c r="F180" s="48">
        <v>0</v>
      </c>
      <c r="G180" s="48">
        <v>0</v>
      </c>
    </row>
    <row r="181" spans="1:7" ht="15.75">
      <c r="A181" s="8"/>
      <c r="B181" s="4">
        <v>2017</v>
      </c>
      <c r="C181" s="28">
        <v>0</v>
      </c>
      <c r="D181" s="48">
        <v>0</v>
      </c>
      <c r="E181" s="48">
        <v>0</v>
      </c>
      <c r="F181" s="48">
        <v>0</v>
      </c>
      <c r="G181" s="48">
        <v>0</v>
      </c>
    </row>
    <row r="182" spans="1:7" ht="15.75">
      <c r="A182" s="8"/>
      <c r="B182" s="4">
        <v>2018</v>
      </c>
      <c r="C182" s="28">
        <v>0</v>
      </c>
      <c r="D182" s="48">
        <v>0</v>
      </c>
      <c r="E182" s="48">
        <v>0</v>
      </c>
      <c r="F182" s="48">
        <v>0</v>
      </c>
      <c r="G182" s="48">
        <v>0</v>
      </c>
    </row>
    <row r="183" spans="1:7" ht="15.75">
      <c r="A183" s="8"/>
      <c r="B183" s="4">
        <v>2019</v>
      </c>
      <c r="C183" s="28">
        <v>0</v>
      </c>
      <c r="D183" s="48">
        <v>0</v>
      </c>
      <c r="E183" s="48">
        <v>0</v>
      </c>
      <c r="F183" s="48">
        <v>0</v>
      </c>
      <c r="G183" s="48">
        <v>0</v>
      </c>
    </row>
    <row r="184" spans="1:7" ht="15.75">
      <c r="A184" s="8"/>
      <c r="B184" s="4">
        <v>2020</v>
      </c>
      <c r="C184" s="28">
        <v>0</v>
      </c>
      <c r="D184" s="48">
        <v>0</v>
      </c>
      <c r="E184" s="48">
        <v>0</v>
      </c>
      <c r="F184" s="48">
        <v>0</v>
      </c>
      <c r="G184" s="48">
        <v>0</v>
      </c>
    </row>
    <row r="185" spans="1:7" ht="37.5">
      <c r="A185" s="147" t="s">
        <v>92</v>
      </c>
      <c r="B185" s="143" t="s">
        <v>91</v>
      </c>
      <c r="C185" s="144">
        <v>214</v>
      </c>
      <c r="D185" s="145">
        <v>0</v>
      </c>
      <c r="E185" s="145">
        <v>5531.472</v>
      </c>
      <c r="F185" s="145">
        <v>3687.648</v>
      </c>
      <c r="G185" s="145">
        <v>9219.12</v>
      </c>
    </row>
    <row r="186" spans="1:7" ht="17.25" customHeight="1">
      <c r="A186" s="11"/>
      <c r="B186" s="6">
        <v>2016</v>
      </c>
      <c r="C186" s="29">
        <f>C192+C271</f>
        <v>59</v>
      </c>
      <c r="D186" s="52">
        <v>0</v>
      </c>
      <c r="E186" s="52">
        <f>E192+E271</f>
        <v>1525.0320000000002</v>
      </c>
      <c r="F186" s="52">
        <v>1016.688</v>
      </c>
      <c r="G186" s="52">
        <v>2541.72</v>
      </c>
    </row>
    <row r="187" spans="1:7" ht="15" customHeight="1">
      <c r="A187" s="8"/>
      <c r="B187" s="6">
        <v>2017</v>
      </c>
      <c r="C187" s="29">
        <f>C193+C272</f>
        <v>73</v>
      </c>
      <c r="D187" s="52">
        <v>0</v>
      </c>
      <c r="E187" s="52">
        <f>E193+E272</f>
        <v>1886.9040000000002</v>
      </c>
      <c r="F187" s="52">
        <v>1257.936</v>
      </c>
      <c r="G187" s="52">
        <v>3144.84</v>
      </c>
    </row>
    <row r="188" spans="1:7" ht="15.75" customHeight="1">
      <c r="A188" s="8"/>
      <c r="B188" s="6">
        <v>2018</v>
      </c>
      <c r="C188" s="29">
        <f>C194+C273</f>
        <v>42</v>
      </c>
      <c r="D188" s="52">
        <v>0</v>
      </c>
      <c r="E188" s="52">
        <v>1085.616</v>
      </c>
      <c r="F188" s="52">
        <v>723.744</v>
      </c>
      <c r="G188" s="52">
        <v>1809.36</v>
      </c>
    </row>
    <row r="189" spans="1:7" ht="15.75" customHeight="1">
      <c r="A189" s="8"/>
      <c r="B189" s="6">
        <v>2019</v>
      </c>
      <c r="C189" s="29">
        <f>C195+C274</f>
        <v>22</v>
      </c>
      <c r="D189" s="52">
        <v>0</v>
      </c>
      <c r="E189" s="52">
        <f>E195+E274</f>
        <v>568.656</v>
      </c>
      <c r="F189" s="52">
        <v>379.104</v>
      </c>
      <c r="G189" s="52">
        <v>947.76</v>
      </c>
    </row>
    <row r="190" spans="1:7" ht="15" customHeight="1">
      <c r="A190" s="8"/>
      <c r="B190" s="6">
        <v>2020</v>
      </c>
      <c r="C190" s="29">
        <f>C196+C275</f>
        <v>18</v>
      </c>
      <c r="D190" s="52">
        <v>0</v>
      </c>
      <c r="E190" s="52">
        <v>465.264</v>
      </c>
      <c r="F190" s="122">
        <v>310.176</v>
      </c>
      <c r="G190" s="52">
        <v>775.44</v>
      </c>
    </row>
    <row r="191" spans="1:7" ht="31.5">
      <c r="A191" s="139" t="s">
        <v>93</v>
      </c>
      <c r="B191" s="140" t="s">
        <v>5</v>
      </c>
      <c r="C191" s="141">
        <f aca="true" t="shared" si="3" ref="C191:C196">C197+C233</f>
        <v>206</v>
      </c>
      <c r="D191" s="137">
        <v>0</v>
      </c>
      <c r="E191" s="137">
        <f aca="true" t="shared" si="4" ref="E191:G196">E197+E233</f>
        <v>5324.68</v>
      </c>
      <c r="F191" s="137">
        <f t="shared" si="4"/>
        <v>3549.792</v>
      </c>
      <c r="G191" s="137">
        <f t="shared" si="4"/>
        <v>8874.472000000002</v>
      </c>
    </row>
    <row r="192" spans="1:7" ht="16.5" customHeight="1">
      <c r="A192" s="11"/>
      <c r="B192" s="4">
        <v>2016</v>
      </c>
      <c r="C192" s="28">
        <f t="shared" si="3"/>
        <v>59</v>
      </c>
      <c r="D192" s="48">
        <v>0</v>
      </c>
      <c r="E192" s="48">
        <f t="shared" si="4"/>
        <v>1525.0320000000002</v>
      </c>
      <c r="F192" s="48">
        <f t="shared" si="4"/>
        <v>1016.688</v>
      </c>
      <c r="G192" s="48">
        <f t="shared" si="4"/>
        <v>2541.72</v>
      </c>
    </row>
    <row r="193" spans="1:7" ht="16.5" customHeight="1">
      <c r="A193" s="8"/>
      <c r="B193" s="4">
        <v>2017</v>
      </c>
      <c r="C193" s="28">
        <f t="shared" si="3"/>
        <v>69</v>
      </c>
      <c r="D193" s="48">
        <v>0</v>
      </c>
      <c r="E193" s="48">
        <f t="shared" si="4"/>
        <v>1783.5120000000002</v>
      </c>
      <c r="F193" s="48">
        <f t="shared" si="4"/>
        <v>1189.0079999999998</v>
      </c>
      <c r="G193" s="48">
        <f t="shared" si="4"/>
        <v>2972.52</v>
      </c>
    </row>
    <row r="194" spans="1:7" ht="15.75" customHeight="1">
      <c r="A194" s="8"/>
      <c r="B194" s="4">
        <v>2018</v>
      </c>
      <c r="C194" s="28">
        <f t="shared" si="3"/>
        <v>38</v>
      </c>
      <c r="D194" s="48">
        <v>0</v>
      </c>
      <c r="E194" s="48">
        <f t="shared" si="4"/>
        <v>982.2160000000001</v>
      </c>
      <c r="F194" s="48">
        <f t="shared" si="4"/>
        <v>654.816</v>
      </c>
      <c r="G194" s="48">
        <f t="shared" si="4"/>
        <v>1637.04</v>
      </c>
    </row>
    <row r="195" spans="1:7" ht="15.75" customHeight="1">
      <c r="A195" s="8"/>
      <c r="B195" s="4">
        <v>2019</v>
      </c>
      <c r="C195" s="28">
        <f t="shared" si="3"/>
        <v>22</v>
      </c>
      <c r="D195" s="48">
        <v>0</v>
      </c>
      <c r="E195" s="48">
        <f t="shared" si="4"/>
        <v>568.656</v>
      </c>
      <c r="F195" s="48">
        <f t="shared" si="4"/>
        <v>379.104</v>
      </c>
      <c r="G195" s="48">
        <f t="shared" si="4"/>
        <v>947.76</v>
      </c>
    </row>
    <row r="196" spans="1:7" ht="15" customHeight="1">
      <c r="A196" s="8"/>
      <c r="B196" s="4">
        <v>2020</v>
      </c>
      <c r="C196" s="28">
        <f t="shared" si="3"/>
        <v>18</v>
      </c>
      <c r="D196" s="48">
        <v>0</v>
      </c>
      <c r="E196" s="48">
        <f t="shared" si="4"/>
        <v>465.24</v>
      </c>
      <c r="F196" s="48">
        <f t="shared" si="4"/>
        <v>310.176</v>
      </c>
      <c r="G196" s="48">
        <f t="shared" si="4"/>
        <v>775.44</v>
      </c>
    </row>
    <row r="197" spans="1:7" ht="15.75">
      <c r="A197" s="11" t="s">
        <v>136</v>
      </c>
      <c r="B197" s="6" t="s">
        <v>6</v>
      </c>
      <c r="C197" s="29">
        <v>122</v>
      </c>
      <c r="D197" s="52">
        <v>0</v>
      </c>
      <c r="E197" s="52">
        <f aca="true" t="shared" si="5" ref="E197:G201">E203+E209+E215+E221+E227</f>
        <v>3153.448</v>
      </c>
      <c r="F197" s="52">
        <f t="shared" si="5"/>
        <v>2102.304</v>
      </c>
      <c r="G197" s="52">
        <f t="shared" si="5"/>
        <v>5255.752</v>
      </c>
    </row>
    <row r="198" spans="1:7" ht="16.5" customHeight="1">
      <c r="A198" s="11"/>
      <c r="B198" s="4">
        <v>2016</v>
      </c>
      <c r="C198" s="28">
        <v>39</v>
      </c>
      <c r="D198" s="48">
        <v>0</v>
      </c>
      <c r="E198" s="48">
        <f t="shared" si="5"/>
        <v>1008.072</v>
      </c>
      <c r="F198" s="48">
        <f t="shared" si="5"/>
        <v>672.048</v>
      </c>
      <c r="G198" s="48">
        <f t="shared" si="5"/>
        <v>1680.12</v>
      </c>
    </row>
    <row r="199" spans="1:7" ht="17.25" customHeight="1">
      <c r="A199" s="8"/>
      <c r="B199" s="4">
        <v>2017</v>
      </c>
      <c r="C199" s="28">
        <v>49</v>
      </c>
      <c r="D199" s="48">
        <v>0</v>
      </c>
      <c r="E199" s="48">
        <f t="shared" si="5"/>
        <v>1266.5520000000001</v>
      </c>
      <c r="F199" s="48">
        <f t="shared" si="5"/>
        <v>844.3679999999999</v>
      </c>
      <c r="G199" s="48">
        <f t="shared" si="5"/>
        <v>2110.92</v>
      </c>
    </row>
    <row r="200" spans="1:7" ht="15.75" customHeight="1">
      <c r="A200" s="8"/>
      <c r="B200" s="4">
        <v>2018</v>
      </c>
      <c r="C200" s="28">
        <v>24</v>
      </c>
      <c r="D200" s="48">
        <v>0</v>
      </c>
      <c r="E200" s="48">
        <f t="shared" si="5"/>
        <v>620.344</v>
      </c>
      <c r="F200" s="48">
        <f t="shared" si="5"/>
        <v>413.568</v>
      </c>
      <c r="G200" s="48">
        <f t="shared" si="5"/>
        <v>1033.92</v>
      </c>
    </row>
    <row r="201" spans="1:7" ht="16.5" customHeight="1">
      <c r="A201" s="8"/>
      <c r="B201" s="4">
        <v>2019</v>
      </c>
      <c r="C201" s="28">
        <v>10</v>
      </c>
      <c r="D201" s="48">
        <v>0</v>
      </c>
      <c r="E201" s="48">
        <f t="shared" si="5"/>
        <v>258.48</v>
      </c>
      <c r="F201" s="48">
        <f t="shared" si="5"/>
        <v>172.32</v>
      </c>
      <c r="G201" s="48">
        <f t="shared" si="5"/>
        <v>430.8</v>
      </c>
    </row>
    <row r="202" spans="1:7" ht="17.25" customHeight="1">
      <c r="A202" s="8"/>
      <c r="B202" s="4">
        <v>2020</v>
      </c>
      <c r="C202" s="28">
        <v>0</v>
      </c>
      <c r="D202" s="48">
        <v>0</v>
      </c>
      <c r="E202" s="48">
        <f>E208+E214+E220+E226+E232</f>
        <v>0</v>
      </c>
      <c r="F202" s="48">
        <f>F208+F214+F220+F226+F232</f>
        <v>0</v>
      </c>
      <c r="G202" s="48">
        <v>0</v>
      </c>
    </row>
    <row r="203" spans="1:7" ht="47.25">
      <c r="A203" s="8" t="s">
        <v>137</v>
      </c>
      <c r="B203" s="4" t="s">
        <v>384</v>
      </c>
      <c r="C203" s="28">
        <v>16</v>
      </c>
      <c r="D203" s="48">
        <v>0</v>
      </c>
      <c r="E203" s="48">
        <v>413.56</v>
      </c>
      <c r="F203" s="48">
        <v>275.712</v>
      </c>
      <c r="G203" s="48">
        <v>689.272</v>
      </c>
    </row>
    <row r="204" spans="1:7" ht="15.75">
      <c r="A204" s="8"/>
      <c r="B204" s="4">
        <v>2016</v>
      </c>
      <c r="C204" s="28">
        <v>5</v>
      </c>
      <c r="D204" s="48">
        <v>0</v>
      </c>
      <c r="E204" s="121">
        <v>129.24</v>
      </c>
      <c r="F204" s="48">
        <v>86.16</v>
      </c>
      <c r="G204" s="48">
        <v>215.4</v>
      </c>
    </row>
    <row r="205" spans="1:7" ht="15.75">
      <c r="A205" s="8"/>
      <c r="B205" s="4">
        <v>2017</v>
      </c>
      <c r="C205" s="28">
        <v>5</v>
      </c>
      <c r="D205" s="48">
        <v>0</v>
      </c>
      <c r="E205" s="121">
        <v>129.24</v>
      </c>
      <c r="F205" s="48">
        <v>86.16</v>
      </c>
      <c r="G205" s="48">
        <v>215.4</v>
      </c>
    </row>
    <row r="206" spans="1:7" ht="15.75">
      <c r="A206" s="8"/>
      <c r="B206" s="4">
        <v>2018</v>
      </c>
      <c r="C206" s="28">
        <v>6</v>
      </c>
      <c r="D206" s="48">
        <v>0</v>
      </c>
      <c r="E206" s="48">
        <v>155.08</v>
      </c>
      <c r="F206" s="48">
        <v>103.392</v>
      </c>
      <c r="G206" s="48">
        <v>258.48</v>
      </c>
    </row>
    <row r="207" spans="1:7" ht="15.75">
      <c r="A207" s="8"/>
      <c r="B207" s="4">
        <v>2019</v>
      </c>
      <c r="C207" s="28">
        <v>0</v>
      </c>
      <c r="D207" s="48">
        <v>0</v>
      </c>
      <c r="E207" s="48">
        <v>0</v>
      </c>
      <c r="F207" s="48">
        <v>0</v>
      </c>
      <c r="G207" s="48">
        <v>0</v>
      </c>
    </row>
    <row r="208" spans="1:7" ht="15.75">
      <c r="A208" s="8"/>
      <c r="B208" s="4">
        <v>2020</v>
      </c>
      <c r="C208" s="28">
        <v>0</v>
      </c>
      <c r="D208" s="48">
        <v>0</v>
      </c>
      <c r="E208" s="48">
        <v>0</v>
      </c>
      <c r="F208" s="48">
        <v>0</v>
      </c>
      <c r="G208" s="48">
        <v>0</v>
      </c>
    </row>
    <row r="209" spans="1:7" ht="31.5">
      <c r="A209" s="8" t="s">
        <v>138</v>
      </c>
      <c r="B209" s="4" t="s">
        <v>431</v>
      </c>
      <c r="C209" s="28">
        <v>16</v>
      </c>
      <c r="D209" s="48">
        <v>0</v>
      </c>
      <c r="E209" s="48">
        <v>413.568</v>
      </c>
      <c r="F209" s="48">
        <v>275.712</v>
      </c>
      <c r="G209" s="48">
        <v>689.28</v>
      </c>
    </row>
    <row r="210" spans="1:7" ht="15.75">
      <c r="A210" s="8"/>
      <c r="B210" s="4">
        <v>2016</v>
      </c>
      <c r="C210" s="28">
        <v>8</v>
      </c>
      <c r="D210" s="48">
        <v>0</v>
      </c>
      <c r="E210" s="48">
        <v>206.784</v>
      </c>
      <c r="F210" s="48">
        <v>137.856</v>
      </c>
      <c r="G210" s="48">
        <v>344.64</v>
      </c>
    </row>
    <row r="211" spans="1:7" ht="15.75">
      <c r="A211" s="8"/>
      <c r="B211" s="4">
        <v>2017</v>
      </c>
      <c r="C211" s="28">
        <v>8</v>
      </c>
      <c r="D211" s="48">
        <v>0</v>
      </c>
      <c r="E211" s="48">
        <v>206.784</v>
      </c>
      <c r="F211" s="48">
        <v>137.856</v>
      </c>
      <c r="G211" s="48">
        <v>344.64</v>
      </c>
    </row>
    <row r="212" spans="1:7" ht="15.75">
      <c r="A212" s="8"/>
      <c r="B212" s="4">
        <v>2018</v>
      </c>
      <c r="C212" s="28">
        <v>0</v>
      </c>
      <c r="D212" s="48">
        <v>0</v>
      </c>
      <c r="E212" s="48">
        <v>0</v>
      </c>
      <c r="F212" s="48">
        <v>0</v>
      </c>
      <c r="G212" s="48">
        <v>0</v>
      </c>
    </row>
    <row r="213" spans="1:7" ht="15.75">
      <c r="A213" s="8"/>
      <c r="B213" s="4">
        <v>2019</v>
      </c>
      <c r="C213" s="28">
        <v>0</v>
      </c>
      <c r="D213" s="48">
        <v>0</v>
      </c>
      <c r="E213" s="48">
        <v>0</v>
      </c>
      <c r="F213" s="48">
        <v>0</v>
      </c>
      <c r="G213" s="48">
        <v>0</v>
      </c>
    </row>
    <row r="214" spans="1:7" ht="15.75">
      <c r="A214" s="8"/>
      <c r="B214" s="4">
        <v>2020</v>
      </c>
      <c r="C214" s="28">
        <v>0</v>
      </c>
      <c r="D214" s="48">
        <v>0</v>
      </c>
      <c r="E214" s="48">
        <v>0</v>
      </c>
      <c r="F214" s="48">
        <v>0</v>
      </c>
      <c r="G214" s="48">
        <v>0</v>
      </c>
    </row>
    <row r="215" spans="1:7" ht="31.5">
      <c r="A215" s="8" t="s">
        <v>434</v>
      </c>
      <c r="B215" s="4" t="s">
        <v>388</v>
      </c>
      <c r="C215" s="28">
        <v>16</v>
      </c>
      <c r="D215" s="48">
        <v>0</v>
      </c>
      <c r="E215" s="48">
        <v>413.568</v>
      </c>
      <c r="F215" s="48">
        <v>275.712</v>
      </c>
      <c r="G215" s="48">
        <v>689.28</v>
      </c>
    </row>
    <row r="216" spans="1:7" ht="15.75">
      <c r="A216" s="8"/>
      <c r="B216" s="4">
        <v>2016</v>
      </c>
      <c r="C216" s="28">
        <v>8</v>
      </c>
      <c r="D216" s="48">
        <v>0</v>
      </c>
      <c r="E216" s="48">
        <v>206.784</v>
      </c>
      <c r="F216" s="48">
        <v>137.856</v>
      </c>
      <c r="G216" s="48">
        <v>344.64</v>
      </c>
    </row>
    <row r="217" spans="1:7" ht="15.75">
      <c r="A217" s="8"/>
      <c r="B217" s="4">
        <v>2017</v>
      </c>
      <c r="C217" s="28">
        <v>8</v>
      </c>
      <c r="D217" s="48">
        <v>0</v>
      </c>
      <c r="E217" s="48">
        <v>206.784</v>
      </c>
      <c r="F217" s="48">
        <v>137.856</v>
      </c>
      <c r="G217" s="48">
        <v>344.64</v>
      </c>
    </row>
    <row r="218" spans="1:7" ht="15.75">
      <c r="A218" s="8"/>
      <c r="B218" s="4">
        <v>2018</v>
      </c>
      <c r="C218" s="28">
        <v>0</v>
      </c>
      <c r="D218" s="48">
        <v>0</v>
      </c>
      <c r="E218" s="48">
        <v>0</v>
      </c>
      <c r="F218" s="48">
        <v>0</v>
      </c>
      <c r="G218" s="48">
        <v>0</v>
      </c>
    </row>
    <row r="219" spans="1:7" ht="15.75">
      <c r="A219" s="8"/>
      <c r="B219" s="4">
        <v>2019</v>
      </c>
      <c r="C219" s="28">
        <v>0</v>
      </c>
      <c r="D219" s="48">
        <v>0</v>
      </c>
      <c r="E219" s="48">
        <v>0</v>
      </c>
      <c r="F219" s="48">
        <v>0</v>
      </c>
      <c r="G219" s="48">
        <v>0</v>
      </c>
    </row>
    <row r="220" spans="1:7" ht="15.75">
      <c r="A220" s="8"/>
      <c r="B220" s="4">
        <v>2020</v>
      </c>
      <c r="C220" s="28">
        <v>0</v>
      </c>
      <c r="D220" s="48">
        <v>0</v>
      </c>
      <c r="E220" s="48">
        <v>0</v>
      </c>
      <c r="F220" s="48">
        <v>0</v>
      </c>
      <c r="G220" s="48">
        <v>0</v>
      </c>
    </row>
    <row r="221" spans="1:7" ht="31.5">
      <c r="A221" s="8" t="s">
        <v>405</v>
      </c>
      <c r="B221" s="4" t="s">
        <v>404</v>
      </c>
      <c r="C221" s="28">
        <v>24</v>
      </c>
      <c r="D221" s="48">
        <v>0</v>
      </c>
      <c r="E221" s="48">
        <v>620.352</v>
      </c>
      <c r="F221" s="48">
        <v>413.568</v>
      </c>
      <c r="G221" s="48">
        <v>1033.92</v>
      </c>
    </row>
    <row r="222" spans="1:7" ht="15.75">
      <c r="A222" s="8"/>
      <c r="B222" s="4">
        <v>2016</v>
      </c>
      <c r="C222" s="28">
        <v>8</v>
      </c>
      <c r="D222" s="48">
        <v>0</v>
      </c>
      <c r="E222" s="48">
        <v>206.784</v>
      </c>
      <c r="F222" s="48">
        <v>137.856</v>
      </c>
      <c r="G222" s="48">
        <v>344.64</v>
      </c>
    </row>
    <row r="223" spans="1:7" ht="15.75">
      <c r="A223" s="8"/>
      <c r="B223" s="4">
        <v>2017</v>
      </c>
      <c r="C223" s="28">
        <v>8</v>
      </c>
      <c r="D223" s="48">
        <v>0</v>
      </c>
      <c r="E223" s="48">
        <v>206.784</v>
      </c>
      <c r="F223" s="48">
        <v>137.856</v>
      </c>
      <c r="G223" s="48">
        <v>344.64</v>
      </c>
    </row>
    <row r="224" spans="1:7" ht="15.75">
      <c r="A224" s="8"/>
      <c r="B224" s="4">
        <v>2018</v>
      </c>
      <c r="C224" s="28">
        <v>8</v>
      </c>
      <c r="D224" s="48">
        <v>0</v>
      </c>
      <c r="E224" s="48">
        <v>206.784</v>
      </c>
      <c r="F224" s="48">
        <v>137.856</v>
      </c>
      <c r="G224" s="48">
        <v>344.64</v>
      </c>
    </row>
    <row r="225" spans="1:7" ht="15.75">
      <c r="A225" s="8"/>
      <c r="B225" s="4">
        <v>2019</v>
      </c>
      <c r="C225" s="28">
        <v>0</v>
      </c>
      <c r="D225" s="48">
        <v>0</v>
      </c>
      <c r="E225" s="48">
        <v>0</v>
      </c>
      <c r="F225" s="48">
        <v>0</v>
      </c>
      <c r="G225" s="48">
        <v>0</v>
      </c>
    </row>
    <row r="226" spans="1:7" ht="15.75">
      <c r="A226" s="8"/>
      <c r="B226" s="4">
        <v>2020</v>
      </c>
      <c r="C226" s="28">
        <v>0</v>
      </c>
      <c r="D226" s="48">
        <v>0</v>
      </c>
      <c r="E226" s="48">
        <v>0</v>
      </c>
      <c r="F226" s="48">
        <v>0</v>
      </c>
      <c r="G226" s="48">
        <v>0</v>
      </c>
    </row>
    <row r="227" spans="1:7" ht="31.5">
      <c r="A227" s="8" t="s">
        <v>407</v>
      </c>
      <c r="B227" s="4" t="s">
        <v>166</v>
      </c>
      <c r="C227" s="101">
        <v>50</v>
      </c>
      <c r="D227" s="48">
        <v>0</v>
      </c>
      <c r="E227" s="121">
        <v>1292.4</v>
      </c>
      <c r="F227" s="48">
        <v>861.6</v>
      </c>
      <c r="G227" s="48">
        <v>2154</v>
      </c>
    </row>
    <row r="228" spans="1:7" ht="15.75">
      <c r="A228" s="8"/>
      <c r="B228" s="4">
        <v>2016</v>
      </c>
      <c r="C228" s="28">
        <v>10</v>
      </c>
      <c r="D228" s="48">
        <v>0</v>
      </c>
      <c r="E228" s="48">
        <v>258.48</v>
      </c>
      <c r="F228" s="48">
        <v>172.32</v>
      </c>
      <c r="G228" s="48">
        <v>430.8</v>
      </c>
    </row>
    <row r="229" spans="1:7" ht="15.75">
      <c r="A229" s="4"/>
      <c r="B229" s="4">
        <v>2017</v>
      </c>
      <c r="C229" s="28">
        <v>20</v>
      </c>
      <c r="D229" s="48">
        <v>0</v>
      </c>
      <c r="E229" s="48">
        <v>516.96</v>
      </c>
      <c r="F229" s="48">
        <v>344.64</v>
      </c>
      <c r="G229" s="48">
        <v>861.6</v>
      </c>
    </row>
    <row r="230" spans="1:7" ht="15.75">
      <c r="A230" s="4"/>
      <c r="B230" s="4">
        <v>2018</v>
      </c>
      <c r="C230" s="28">
        <v>10</v>
      </c>
      <c r="D230" s="48">
        <v>0</v>
      </c>
      <c r="E230" s="48">
        <v>258.48</v>
      </c>
      <c r="F230" s="48">
        <v>172.32</v>
      </c>
      <c r="G230" s="48">
        <v>430.8</v>
      </c>
    </row>
    <row r="231" spans="1:7" ht="15.75">
      <c r="A231" s="4"/>
      <c r="B231" s="4">
        <v>2019</v>
      </c>
      <c r="C231" s="28">
        <v>10</v>
      </c>
      <c r="D231" s="48">
        <v>0</v>
      </c>
      <c r="E231" s="48">
        <v>258.48</v>
      </c>
      <c r="F231" s="48">
        <v>172.32</v>
      </c>
      <c r="G231" s="48">
        <v>430.8</v>
      </c>
    </row>
    <row r="232" spans="1:7" ht="15.75">
      <c r="A232" s="4"/>
      <c r="B232" s="4">
        <v>2020</v>
      </c>
      <c r="C232" s="28">
        <v>0</v>
      </c>
      <c r="D232" s="48">
        <v>0</v>
      </c>
      <c r="E232" s="48">
        <v>0</v>
      </c>
      <c r="F232" s="48">
        <v>0</v>
      </c>
      <c r="G232" s="48">
        <v>0</v>
      </c>
    </row>
    <row r="233" spans="1:7" ht="15.75" customHeight="1">
      <c r="A233" s="11" t="s">
        <v>139</v>
      </c>
      <c r="B233" s="6" t="s">
        <v>7</v>
      </c>
      <c r="C233" s="29">
        <v>84</v>
      </c>
      <c r="D233" s="52">
        <v>0</v>
      </c>
      <c r="E233" s="52">
        <f>E239+E246+E252+E258+E264</f>
        <v>2171.232</v>
      </c>
      <c r="F233" s="52">
        <f>F239+F246+F252+F258+F264</f>
        <v>1447.4879999999998</v>
      </c>
      <c r="G233" s="137">
        <f>G239+G246+G252+G258+G264</f>
        <v>3618.7200000000003</v>
      </c>
    </row>
    <row r="234" spans="1:7" ht="15.75">
      <c r="A234" s="11"/>
      <c r="B234" s="4">
        <v>2016</v>
      </c>
      <c r="C234" s="28">
        <f>C241+C247+C253+C259+C265</f>
        <v>20</v>
      </c>
      <c r="D234" s="48">
        <v>0</v>
      </c>
      <c r="E234" s="48">
        <f aca="true" t="shared" si="6" ref="E234:G235">E241+E247+E253+E259+E265</f>
        <v>516.96</v>
      </c>
      <c r="F234" s="48">
        <f t="shared" si="6"/>
        <v>344.64</v>
      </c>
      <c r="G234" s="138">
        <f t="shared" si="6"/>
        <v>861.6</v>
      </c>
    </row>
    <row r="235" spans="1:7" ht="15.75">
      <c r="A235" s="8"/>
      <c r="B235" s="4">
        <v>2017</v>
      </c>
      <c r="C235" s="28">
        <f>C242+C248+C254+C260+C266</f>
        <v>20</v>
      </c>
      <c r="D235" s="48">
        <v>0</v>
      </c>
      <c r="E235" s="48">
        <f t="shared" si="6"/>
        <v>516.96</v>
      </c>
      <c r="F235" s="48">
        <f t="shared" si="6"/>
        <v>344.64</v>
      </c>
      <c r="G235" s="138">
        <f t="shared" si="6"/>
        <v>861.6</v>
      </c>
    </row>
    <row r="236" spans="1:7" ht="15.75">
      <c r="A236" s="8"/>
      <c r="B236" s="4">
        <v>2018</v>
      </c>
      <c r="C236" s="28">
        <f>C243+C249+C255+C261+C267</f>
        <v>14</v>
      </c>
      <c r="D236" s="48">
        <v>0</v>
      </c>
      <c r="E236" s="48">
        <f>E243+E249+E255+E261</f>
        <v>361.872</v>
      </c>
      <c r="F236" s="48">
        <f aca="true" t="shared" si="7" ref="F236:G238">F243+F249+F255+F261+F267</f>
        <v>241.248</v>
      </c>
      <c r="G236" s="138">
        <f t="shared" si="7"/>
        <v>603.12</v>
      </c>
    </row>
    <row r="237" spans="1:7" ht="15.75">
      <c r="A237" s="8"/>
      <c r="B237" s="4">
        <v>2019</v>
      </c>
      <c r="C237" s="28">
        <f>C244+C250+C256+C262+C268</f>
        <v>12</v>
      </c>
      <c r="D237" s="48">
        <v>0</v>
      </c>
      <c r="E237" s="48">
        <f>E244+E250+E256+E262+E268</f>
        <v>310.176</v>
      </c>
      <c r="F237" s="48">
        <f t="shared" si="7"/>
        <v>206.784</v>
      </c>
      <c r="G237" s="138">
        <f t="shared" si="7"/>
        <v>516.96</v>
      </c>
    </row>
    <row r="238" spans="1:7" ht="15.75">
      <c r="A238" s="8"/>
      <c r="B238" s="4">
        <v>2020</v>
      </c>
      <c r="C238" s="28">
        <f>C245+C251+C257+C263+C269</f>
        <v>18</v>
      </c>
      <c r="D238" s="48">
        <v>0</v>
      </c>
      <c r="E238" s="48">
        <f>E245+E251+E257+E263+E269</f>
        <v>465.24</v>
      </c>
      <c r="F238" s="48">
        <f t="shared" si="7"/>
        <v>310.176</v>
      </c>
      <c r="G238" s="138">
        <f t="shared" si="7"/>
        <v>775.44</v>
      </c>
    </row>
    <row r="239" spans="1:7" ht="31.5" customHeight="1">
      <c r="A239" s="197" t="s">
        <v>140</v>
      </c>
      <c r="B239" s="240" t="s">
        <v>167</v>
      </c>
      <c r="C239" s="207">
        <v>6</v>
      </c>
      <c r="D239" s="204">
        <v>0</v>
      </c>
      <c r="E239" s="204">
        <v>155.088</v>
      </c>
      <c r="F239" s="204">
        <v>103.392</v>
      </c>
      <c r="G239" s="204">
        <v>258.48</v>
      </c>
    </row>
    <row r="240" spans="1:7" ht="32.25" customHeight="1">
      <c r="A240" s="198"/>
      <c r="B240" s="241"/>
      <c r="C240" s="203"/>
      <c r="D240" s="205"/>
      <c r="E240" s="205"/>
      <c r="F240" s="205"/>
      <c r="G240" s="205"/>
    </row>
    <row r="241" spans="1:7" ht="15.75">
      <c r="A241" s="8"/>
      <c r="B241" s="4">
        <v>2016</v>
      </c>
      <c r="C241" s="28">
        <v>2</v>
      </c>
      <c r="D241" s="48">
        <v>0</v>
      </c>
      <c r="E241" s="48">
        <v>51.696</v>
      </c>
      <c r="F241" s="48">
        <v>34.464</v>
      </c>
      <c r="G241" s="48">
        <v>86.16</v>
      </c>
    </row>
    <row r="242" spans="1:7" ht="15.75">
      <c r="A242" s="8"/>
      <c r="B242" s="4">
        <v>2017</v>
      </c>
      <c r="C242" s="28">
        <v>2</v>
      </c>
      <c r="D242" s="48">
        <v>0</v>
      </c>
      <c r="E242" s="48">
        <v>51.696</v>
      </c>
      <c r="F242" s="48">
        <v>34.464</v>
      </c>
      <c r="G242" s="48">
        <v>86.16</v>
      </c>
    </row>
    <row r="243" spans="1:7" ht="15.75">
      <c r="A243" s="8"/>
      <c r="B243" s="4">
        <v>2018</v>
      </c>
      <c r="C243" s="28">
        <v>2</v>
      </c>
      <c r="D243" s="48">
        <v>0</v>
      </c>
      <c r="E243" s="48">
        <v>51.696</v>
      </c>
      <c r="F243" s="48">
        <v>34.464</v>
      </c>
      <c r="G243" s="48">
        <v>86.16</v>
      </c>
    </row>
    <row r="244" spans="1:7" ht="15.75">
      <c r="A244" s="8"/>
      <c r="B244" s="4">
        <v>2019</v>
      </c>
      <c r="C244" s="28">
        <v>0</v>
      </c>
      <c r="D244" s="48">
        <v>0</v>
      </c>
      <c r="E244" s="48">
        <v>0</v>
      </c>
      <c r="F244" s="48">
        <v>0</v>
      </c>
      <c r="G244" s="48">
        <v>0</v>
      </c>
    </row>
    <row r="245" spans="1:7" ht="15.75">
      <c r="A245" s="8"/>
      <c r="B245" s="4">
        <v>2020</v>
      </c>
      <c r="C245" s="28">
        <v>0</v>
      </c>
      <c r="D245" s="48">
        <v>0</v>
      </c>
      <c r="E245" s="48">
        <v>0</v>
      </c>
      <c r="F245" s="48">
        <v>0</v>
      </c>
      <c r="G245" s="48">
        <v>0</v>
      </c>
    </row>
    <row r="246" spans="1:7" ht="63">
      <c r="A246" s="8" t="s">
        <v>141</v>
      </c>
      <c r="B246" s="4" t="s">
        <v>381</v>
      </c>
      <c r="C246" s="28">
        <v>22</v>
      </c>
      <c r="D246" s="48">
        <v>0</v>
      </c>
      <c r="E246" s="48">
        <v>568.656</v>
      </c>
      <c r="F246" s="48">
        <f>F247+F248+F249+F250+F251</f>
        <v>379.104</v>
      </c>
      <c r="G246" s="48">
        <f>G247+G248+G249+G250+G251</f>
        <v>947.76</v>
      </c>
    </row>
    <row r="247" spans="1:7" ht="15.75">
      <c r="A247" s="8"/>
      <c r="B247" s="4">
        <v>2016</v>
      </c>
      <c r="C247" s="28">
        <v>4</v>
      </c>
      <c r="D247" s="48">
        <v>0</v>
      </c>
      <c r="E247" s="48">
        <v>103.392</v>
      </c>
      <c r="F247" s="48">
        <v>68.928</v>
      </c>
      <c r="G247" s="48">
        <v>172.32</v>
      </c>
    </row>
    <row r="248" spans="1:7" ht="15.75">
      <c r="A248" s="8"/>
      <c r="B248" s="4">
        <v>2017</v>
      </c>
      <c r="C248" s="28">
        <v>4</v>
      </c>
      <c r="D248" s="48">
        <v>0</v>
      </c>
      <c r="E248" s="48">
        <v>103.392</v>
      </c>
      <c r="F248" s="48">
        <v>68.928</v>
      </c>
      <c r="G248" s="48">
        <v>172.32</v>
      </c>
    </row>
    <row r="249" spans="1:7" ht="15.75">
      <c r="A249" s="8"/>
      <c r="B249" s="4">
        <v>2018</v>
      </c>
      <c r="C249" s="28">
        <v>4</v>
      </c>
      <c r="D249" s="48">
        <v>0</v>
      </c>
      <c r="E249" s="48">
        <v>103.392</v>
      </c>
      <c r="F249" s="48">
        <v>68.928</v>
      </c>
      <c r="G249" s="48">
        <v>172.32</v>
      </c>
    </row>
    <row r="250" spans="1:7" ht="15.75">
      <c r="A250" s="8"/>
      <c r="B250" s="4">
        <v>2019</v>
      </c>
      <c r="C250" s="28">
        <v>4</v>
      </c>
      <c r="D250" s="48">
        <v>0</v>
      </c>
      <c r="E250" s="48">
        <v>103.392</v>
      </c>
      <c r="F250" s="48">
        <v>68.928</v>
      </c>
      <c r="G250" s="48">
        <v>172.32</v>
      </c>
    </row>
    <row r="251" spans="1:7" ht="15.75">
      <c r="A251" s="8"/>
      <c r="B251" s="4">
        <v>2020</v>
      </c>
      <c r="C251" s="28">
        <v>6</v>
      </c>
      <c r="D251" s="48">
        <v>0</v>
      </c>
      <c r="E251" s="48">
        <v>155.08</v>
      </c>
      <c r="F251" s="48">
        <v>103.392</v>
      </c>
      <c r="G251" s="48">
        <v>258.48</v>
      </c>
    </row>
    <row r="252" spans="1:7" ht="31.5">
      <c r="A252" s="8" t="s">
        <v>142</v>
      </c>
      <c r="B252" s="4" t="s">
        <v>401</v>
      </c>
      <c r="C252" s="28">
        <v>22</v>
      </c>
      <c r="D252" s="48">
        <v>0</v>
      </c>
      <c r="E252" s="48">
        <v>568.656</v>
      </c>
      <c r="F252" s="48">
        <v>379.104</v>
      </c>
      <c r="G252" s="48">
        <v>947.76</v>
      </c>
    </row>
    <row r="253" spans="1:7" ht="15.75">
      <c r="A253" s="8"/>
      <c r="B253" s="4">
        <v>2016</v>
      </c>
      <c r="C253" s="28">
        <v>4</v>
      </c>
      <c r="D253" s="48">
        <v>0</v>
      </c>
      <c r="E253" s="48">
        <v>103.392</v>
      </c>
      <c r="F253" s="48">
        <v>68.928</v>
      </c>
      <c r="G253" s="48">
        <v>172.32</v>
      </c>
    </row>
    <row r="254" spans="1:7" ht="15.75">
      <c r="A254" s="8"/>
      <c r="B254" s="4">
        <v>2017</v>
      </c>
      <c r="C254" s="28">
        <v>4</v>
      </c>
      <c r="D254" s="48">
        <v>0</v>
      </c>
      <c r="E254" s="48">
        <v>103.392</v>
      </c>
      <c r="F254" s="48">
        <v>68.928</v>
      </c>
      <c r="G254" s="48">
        <v>172.32</v>
      </c>
    </row>
    <row r="255" spans="1:7" ht="15.75">
      <c r="A255" s="8"/>
      <c r="B255" s="4">
        <v>2018</v>
      </c>
      <c r="C255" s="28">
        <v>4</v>
      </c>
      <c r="D255" s="48">
        <v>0</v>
      </c>
      <c r="E255" s="48">
        <v>103.392</v>
      </c>
      <c r="F255" s="48">
        <v>68.928</v>
      </c>
      <c r="G255" s="48">
        <v>172.32</v>
      </c>
    </row>
    <row r="256" spans="1:7" ht="15.75">
      <c r="A256" s="8"/>
      <c r="B256" s="4">
        <v>2019</v>
      </c>
      <c r="C256" s="28">
        <v>4</v>
      </c>
      <c r="D256" s="48">
        <v>0</v>
      </c>
      <c r="E256" s="48">
        <v>103.392</v>
      </c>
      <c r="F256" s="48">
        <v>68.928</v>
      </c>
      <c r="G256" s="48">
        <v>172.32</v>
      </c>
    </row>
    <row r="257" spans="1:7" ht="15.75">
      <c r="A257" s="8"/>
      <c r="B257" s="4">
        <v>2020</v>
      </c>
      <c r="C257" s="28">
        <v>6</v>
      </c>
      <c r="D257" s="48">
        <v>0</v>
      </c>
      <c r="E257" s="48">
        <v>155.08</v>
      </c>
      <c r="F257" s="48">
        <v>103.392</v>
      </c>
      <c r="G257" s="48">
        <v>258.48</v>
      </c>
    </row>
    <row r="258" spans="1:7" ht="31.5">
      <c r="A258" s="8" t="s">
        <v>143</v>
      </c>
      <c r="B258" s="4" t="s">
        <v>263</v>
      </c>
      <c r="C258" s="28">
        <v>22</v>
      </c>
      <c r="D258" s="48">
        <v>0</v>
      </c>
      <c r="E258" s="48">
        <v>568.656</v>
      </c>
      <c r="F258" s="48">
        <v>379.104</v>
      </c>
      <c r="G258" s="48">
        <v>947.76</v>
      </c>
    </row>
    <row r="259" spans="1:7" ht="15.75">
      <c r="A259" s="8"/>
      <c r="B259" s="4">
        <v>2016</v>
      </c>
      <c r="C259" s="28">
        <v>4</v>
      </c>
      <c r="D259" s="48">
        <v>0</v>
      </c>
      <c r="E259" s="48">
        <v>103.392</v>
      </c>
      <c r="F259" s="48">
        <v>68.928</v>
      </c>
      <c r="G259" s="48">
        <v>172.32</v>
      </c>
    </row>
    <row r="260" spans="1:7" ht="15.75">
      <c r="A260" s="8"/>
      <c r="B260" s="4">
        <v>2017</v>
      </c>
      <c r="C260" s="28">
        <v>4</v>
      </c>
      <c r="D260" s="48">
        <v>0</v>
      </c>
      <c r="E260" s="48">
        <v>103.392</v>
      </c>
      <c r="F260" s="48">
        <v>68.928</v>
      </c>
      <c r="G260" s="48">
        <v>172.32</v>
      </c>
    </row>
    <row r="261" spans="1:7" ht="15.75">
      <c r="A261" s="8"/>
      <c r="B261" s="4">
        <v>2018</v>
      </c>
      <c r="C261" s="28">
        <v>4</v>
      </c>
      <c r="D261" s="48">
        <v>0</v>
      </c>
      <c r="E261" s="48">
        <v>103.392</v>
      </c>
      <c r="F261" s="48">
        <v>68.928</v>
      </c>
      <c r="G261" s="48">
        <v>172.32</v>
      </c>
    </row>
    <row r="262" spans="1:7" ht="15.75">
      <c r="A262" s="8"/>
      <c r="B262" s="4">
        <v>2019</v>
      </c>
      <c r="C262" s="28">
        <v>4</v>
      </c>
      <c r="D262" s="48">
        <v>0</v>
      </c>
      <c r="E262" s="48">
        <v>103.392</v>
      </c>
      <c r="F262" s="48">
        <v>68.928</v>
      </c>
      <c r="G262" s="48">
        <v>172.32</v>
      </c>
    </row>
    <row r="263" spans="1:7" ht="15.75">
      <c r="A263" s="8"/>
      <c r="B263" s="4">
        <v>2020</v>
      </c>
      <c r="C263" s="28">
        <v>6</v>
      </c>
      <c r="D263" s="48">
        <v>0</v>
      </c>
      <c r="E263" s="48">
        <v>155.08</v>
      </c>
      <c r="F263" s="48">
        <v>103.392</v>
      </c>
      <c r="G263" s="48">
        <v>258.48</v>
      </c>
    </row>
    <row r="264" spans="1:7" ht="31.5">
      <c r="A264" s="8" t="s">
        <v>144</v>
      </c>
      <c r="B264" s="4" t="s">
        <v>382</v>
      </c>
      <c r="C264" s="28">
        <v>12</v>
      </c>
      <c r="D264" s="48">
        <v>0</v>
      </c>
      <c r="E264" s="48">
        <v>310.176</v>
      </c>
      <c r="F264" s="48">
        <v>206.784</v>
      </c>
      <c r="G264" s="48">
        <v>516.96</v>
      </c>
    </row>
    <row r="265" spans="1:7" ht="15.75">
      <c r="A265" s="8"/>
      <c r="B265" s="4">
        <v>2016</v>
      </c>
      <c r="C265" s="28">
        <v>6</v>
      </c>
      <c r="D265" s="48">
        <v>0</v>
      </c>
      <c r="E265" s="48">
        <v>155.088</v>
      </c>
      <c r="F265" s="48">
        <v>103.392</v>
      </c>
      <c r="G265" s="48">
        <v>258.48</v>
      </c>
    </row>
    <row r="266" spans="1:7" ht="15.75">
      <c r="A266" s="8"/>
      <c r="B266" s="4">
        <v>2017</v>
      </c>
      <c r="C266" s="50">
        <v>6</v>
      </c>
      <c r="D266" s="48">
        <v>0</v>
      </c>
      <c r="E266" s="48">
        <v>155.088</v>
      </c>
      <c r="F266" s="48">
        <v>103.392</v>
      </c>
      <c r="G266" s="48">
        <v>258.48</v>
      </c>
    </row>
    <row r="267" spans="1:7" ht="15.75">
      <c r="A267" s="8"/>
      <c r="B267" s="4">
        <v>2018</v>
      </c>
      <c r="C267" s="50">
        <v>0</v>
      </c>
      <c r="D267" s="48">
        <v>0</v>
      </c>
      <c r="E267" s="48">
        <v>0</v>
      </c>
      <c r="F267" s="48">
        <v>0</v>
      </c>
      <c r="G267" s="48">
        <v>0</v>
      </c>
    </row>
    <row r="268" spans="1:7" ht="15.75">
      <c r="A268" s="8"/>
      <c r="B268" s="4">
        <v>2019</v>
      </c>
      <c r="C268" s="50">
        <v>0</v>
      </c>
      <c r="D268" s="48">
        <v>0</v>
      </c>
      <c r="E268" s="48">
        <v>0</v>
      </c>
      <c r="F268" s="48">
        <v>0</v>
      </c>
      <c r="G268" s="48">
        <v>0</v>
      </c>
    </row>
    <row r="269" spans="1:7" ht="15.75">
      <c r="A269" s="8"/>
      <c r="B269" s="4">
        <v>2020</v>
      </c>
      <c r="C269" s="28">
        <v>0</v>
      </c>
      <c r="D269" s="48">
        <v>0</v>
      </c>
      <c r="E269" s="48">
        <v>0</v>
      </c>
      <c r="F269" s="48">
        <v>0</v>
      </c>
      <c r="G269" s="48">
        <v>0</v>
      </c>
    </row>
    <row r="270" spans="1:7" s="104" customFormat="1" ht="15.75">
      <c r="A270" s="139" t="s">
        <v>215</v>
      </c>
      <c r="B270" s="140" t="s">
        <v>175</v>
      </c>
      <c r="C270" s="141">
        <v>8</v>
      </c>
      <c r="D270" s="137">
        <v>0</v>
      </c>
      <c r="E270" s="137">
        <v>206.784</v>
      </c>
      <c r="F270" s="137">
        <v>137.856</v>
      </c>
      <c r="G270" s="137">
        <v>344.64</v>
      </c>
    </row>
    <row r="271" spans="1:7" s="104" customFormat="1" ht="15.75">
      <c r="A271" s="11"/>
      <c r="B271" s="4">
        <v>2016</v>
      </c>
      <c r="C271" s="28">
        <v>0</v>
      </c>
      <c r="D271" s="48">
        <v>0</v>
      </c>
      <c r="E271" s="48">
        <v>0</v>
      </c>
      <c r="F271" s="48">
        <v>0</v>
      </c>
      <c r="G271" s="48">
        <v>0</v>
      </c>
    </row>
    <row r="272" spans="1:7" ht="15.75">
      <c r="A272" s="8"/>
      <c r="B272" s="4">
        <v>2017</v>
      </c>
      <c r="C272" s="28">
        <v>4</v>
      </c>
      <c r="D272" s="48">
        <v>0</v>
      </c>
      <c r="E272" s="48">
        <v>103.392</v>
      </c>
      <c r="F272" s="48">
        <v>68.928</v>
      </c>
      <c r="G272" s="48">
        <v>172.32</v>
      </c>
    </row>
    <row r="273" spans="1:7" ht="15.75">
      <c r="A273" s="8"/>
      <c r="B273" s="4">
        <v>2018</v>
      </c>
      <c r="C273" s="28">
        <v>4</v>
      </c>
      <c r="D273" s="48">
        <v>0</v>
      </c>
      <c r="E273" s="48">
        <v>103.392</v>
      </c>
      <c r="F273" s="48">
        <v>68.928</v>
      </c>
      <c r="G273" s="48">
        <v>172.32</v>
      </c>
    </row>
    <row r="274" spans="1:7" ht="15.75">
      <c r="A274" s="8"/>
      <c r="B274" s="4">
        <v>2019</v>
      </c>
      <c r="C274" s="28">
        <v>0</v>
      </c>
      <c r="D274" s="48">
        <v>0</v>
      </c>
      <c r="E274" s="48">
        <v>0</v>
      </c>
      <c r="F274" s="48">
        <v>0</v>
      </c>
      <c r="G274" s="48">
        <v>0</v>
      </c>
    </row>
    <row r="275" spans="1:7" ht="15.75">
      <c r="A275" s="8"/>
      <c r="B275" s="4">
        <v>2020</v>
      </c>
      <c r="C275" s="28">
        <v>0</v>
      </c>
      <c r="D275" s="48">
        <v>0</v>
      </c>
      <c r="E275" s="48">
        <v>0</v>
      </c>
      <c r="F275" s="48">
        <v>0</v>
      </c>
      <c r="G275" s="48">
        <v>0</v>
      </c>
    </row>
    <row r="276" spans="1:7" ht="47.25">
      <c r="A276" s="8" t="s">
        <v>216</v>
      </c>
      <c r="B276" s="49" t="s">
        <v>169</v>
      </c>
      <c r="C276" s="28">
        <v>8</v>
      </c>
      <c r="D276" s="48">
        <v>0</v>
      </c>
      <c r="E276" s="48">
        <v>206.784</v>
      </c>
      <c r="F276" s="48">
        <v>137.856</v>
      </c>
      <c r="G276" s="48">
        <v>344.64</v>
      </c>
    </row>
    <row r="277" spans="1:7" ht="15.75">
      <c r="A277" s="8"/>
      <c r="B277" s="4">
        <v>2016</v>
      </c>
      <c r="C277" s="28">
        <v>0</v>
      </c>
      <c r="D277" s="48">
        <v>0</v>
      </c>
      <c r="E277" s="48">
        <v>0</v>
      </c>
      <c r="F277" s="48">
        <v>0</v>
      </c>
      <c r="G277" s="48">
        <v>0</v>
      </c>
    </row>
    <row r="278" spans="1:7" ht="15.75">
      <c r="A278" s="8"/>
      <c r="B278" s="4">
        <v>2017</v>
      </c>
      <c r="C278" s="28">
        <v>4</v>
      </c>
      <c r="D278" s="48">
        <v>0</v>
      </c>
      <c r="E278" s="48">
        <v>103.392</v>
      </c>
      <c r="F278" s="48">
        <v>68.928</v>
      </c>
      <c r="G278" s="48">
        <v>172.32</v>
      </c>
    </row>
    <row r="279" spans="1:7" ht="15.75">
      <c r="A279" s="8"/>
      <c r="B279" s="4">
        <v>2018</v>
      </c>
      <c r="C279" s="28">
        <v>4</v>
      </c>
      <c r="D279" s="48">
        <v>0</v>
      </c>
      <c r="E279" s="48">
        <v>103.392</v>
      </c>
      <c r="F279" s="48">
        <v>68.928</v>
      </c>
      <c r="G279" s="48">
        <v>172.32</v>
      </c>
    </row>
    <row r="280" spans="1:7" ht="15.75">
      <c r="A280" s="8"/>
      <c r="B280" s="4">
        <v>2019</v>
      </c>
      <c r="C280" s="28">
        <v>0</v>
      </c>
      <c r="D280" s="48">
        <v>0</v>
      </c>
      <c r="E280" s="48">
        <v>0</v>
      </c>
      <c r="F280" s="48">
        <v>0</v>
      </c>
      <c r="G280" s="48">
        <v>0</v>
      </c>
    </row>
    <row r="281" spans="1:7" ht="15.75">
      <c r="A281" s="8"/>
      <c r="B281" s="4">
        <v>2020</v>
      </c>
      <c r="C281" s="28">
        <v>0</v>
      </c>
      <c r="D281" s="48">
        <v>0</v>
      </c>
      <c r="E281" s="48">
        <v>0</v>
      </c>
      <c r="F281" s="48">
        <v>0</v>
      </c>
      <c r="G281" s="48">
        <v>0</v>
      </c>
    </row>
    <row r="282" spans="1:7" ht="56.25">
      <c r="A282" s="147" t="s">
        <v>176</v>
      </c>
      <c r="B282" s="143" t="s">
        <v>214</v>
      </c>
      <c r="C282" s="146">
        <v>69</v>
      </c>
      <c r="D282" s="145">
        <v>0</v>
      </c>
      <c r="E282" s="145">
        <v>1214.856</v>
      </c>
      <c r="F282" s="145">
        <v>809.904</v>
      </c>
      <c r="G282" s="145">
        <v>2024.76</v>
      </c>
    </row>
    <row r="283" spans="1:7" ht="15.75">
      <c r="A283" s="11"/>
      <c r="B283" s="6">
        <v>2016</v>
      </c>
      <c r="C283" s="29">
        <v>0</v>
      </c>
      <c r="D283" s="52">
        <v>0</v>
      </c>
      <c r="E283" s="52">
        <v>0</v>
      </c>
      <c r="F283" s="52">
        <v>0</v>
      </c>
      <c r="G283" s="52">
        <v>0</v>
      </c>
    </row>
    <row r="284" spans="1:7" ht="15.75">
      <c r="A284" s="8"/>
      <c r="B284" s="6">
        <v>2017</v>
      </c>
      <c r="C284" s="29">
        <v>16</v>
      </c>
      <c r="D284" s="52">
        <v>0</v>
      </c>
      <c r="E284" s="52">
        <v>232.632</v>
      </c>
      <c r="F284" s="52">
        <v>155.08</v>
      </c>
      <c r="G284" s="52">
        <v>387.72</v>
      </c>
    </row>
    <row r="285" spans="1:7" ht="15.75">
      <c r="A285" s="8"/>
      <c r="B285" s="6">
        <v>2018</v>
      </c>
      <c r="C285" s="29">
        <v>20</v>
      </c>
      <c r="D285" s="52">
        <v>0</v>
      </c>
      <c r="E285" s="52">
        <v>284.328</v>
      </c>
      <c r="F285" s="52">
        <v>189.552</v>
      </c>
      <c r="G285" s="52">
        <v>473.88</v>
      </c>
    </row>
    <row r="286" spans="1:7" ht="15.75">
      <c r="A286" s="8"/>
      <c r="B286" s="6">
        <v>2019</v>
      </c>
      <c r="C286" s="29">
        <v>19</v>
      </c>
      <c r="D286" s="52">
        <v>0</v>
      </c>
      <c r="E286" s="52">
        <v>336.024</v>
      </c>
      <c r="F286" s="52">
        <v>224.016</v>
      </c>
      <c r="G286" s="52">
        <v>560.04</v>
      </c>
    </row>
    <row r="287" spans="1:7" ht="15.75">
      <c r="A287" s="8"/>
      <c r="B287" s="6">
        <v>2020</v>
      </c>
      <c r="C287" s="29">
        <v>14</v>
      </c>
      <c r="D287" s="52">
        <v>0</v>
      </c>
      <c r="E287" s="52">
        <v>361.872</v>
      </c>
      <c r="F287" s="52">
        <v>241.248</v>
      </c>
      <c r="G287" s="52">
        <v>603.12</v>
      </c>
    </row>
    <row r="288" spans="1:7" ht="15.75">
      <c r="A288" s="11" t="s">
        <v>177</v>
      </c>
      <c r="B288" s="6" t="s">
        <v>244</v>
      </c>
      <c r="C288" s="29">
        <f aca="true" t="shared" si="8" ref="C288:C293">C295+C301</f>
        <v>69</v>
      </c>
      <c r="D288" s="52">
        <v>0</v>
      </c>
      <c r="E288" s="52">
        <v>1214.856</v>
      </c>
      <c r="F288" s="52">
        <v>809.904</v>
      </c>
      <c r="G288" s="52">
        <v>2024.76</v>
      </c>
    </row>
    <row r="289" spans="1:7" ht="15.75">
      <c r="A289" s="11"/>
      <c r="B289" s="4">
        <v>2016</v>
      </c>
      <c r="C289" s="28">
        <f t="shared" si="8"/>
        <v>0</v>
      </c>
      <c r="D289" s="48">
        <v>0</v>
      </c>
      <c r="E289" s="48">
        <v>0</v>
      </c>
      <c r="F289" s="48">
        <v>0</v>
      </c>
      <c r="G289" s="48">
        <v>0</v>
      </c>
    </row>
    <row r="290" spans="1:7" ht="15.75">
      <c r="A290" s="8"/>
      <c r="B290" s="4">
        <v>2017</v>
      </c>
      <c r="C290" s="28">
        <f t="shared" si="8"/>
        <v>16</v>
      </c>
      <c r="D290" s="48">
        <v>0</v>
      </c>
      <c r="E290" s="48">
        <v>232.632</v>
      </c>
      <c r="F290" s="48">
        <v>155.08</v>
      </c>
      <c r="G290" s="48">
        <v>387.72</v>
      </c>
    </row>
    <row r="291" spans="1:7" ht="15.75">
      <c r="A291" s="8"/>
      <c r="B291" s="4">
        <v>2018</v>
      </c>
      <c r="C291" s="28">
        <f t="shared" si="8"/>
        <v>20</v>
      </c>
      <c r="D291" s="48">
        <v>0</v>
      </c>
      <c r="E291" s="48">
        <v>284.328</v>
      </c>
      <c r="F291" s="48">
        <v>189.552</v>
      </c>
      <c r="G291" s="48">
        <v>473.88</v>
      </c>
    </row>
    <row r="292" spans="1:7" ht="15.75">
      <c r="A292" s="8"/>
      <c r="B292" s="4">
        <v>2019</v>
      </c>
      <c r="C292" s="28">
        <f t="shared" si="8"/>
        <v>19</v>
      </c>
      <c r="D292" s="48">
        <v>0</v>
      </c>
      <c r="E292" s="48">
        <v>336.024</v>
      </c>
      <c r="F292" s="48">
        <v>224.016</v>
      </c>
      <c r="G292" s="48">
        <v>560.04</v>
      </c>
    </row>
    <row r="293" spans="1:7" ht="15.75">
      <c r="A293" s="8"/>
      <c r="B293" s="4">
        <v>2020</v>
      </c>
      <c r="C293" s="28">
        <f t="shared" si="8"/>
        <v>14</v>
      </c>
      <c r="D293" s="48">
        <v>0</v>
      </c>
      <c r="E293" s="48">
        <v>361.872</v>
      </c>
      <c r="F293" s="48">
        <v>241.248</v>
      </c>
      <c r="G293" s="48">
        <v>603.12</v>
      </c>
    </row>
    <row r="294" spans="1:7" ht="0.75" customHeight="1">
      <c r="A294" s="199" t="s">
        <v>178</v>
      </c>
      <c r="B294" s="202" t="s">
        <v>247</v>
      </c>
      <c r="C294" s="28">
        <v>0</v>
      </c>
      <c r="D294" s="48">
        <v>0</v>
      </c>
      <c r="E294" s="48">
        <v>0</v>
      </c>
      <c r="F294" s="48">
        <v>0</v>
      </c>
      <c r="G294" s="48">
        <v>0</v>
      </c>
    </row>
    <row r="295" spans="1:7" ht="15.75">
      <c r="A295" s="201"/>
      <c r="B295" s="192"/>
      <c r="C295" s="28">
        <v>22</v>
      </c>
      <c r="D295" s="48">
        <v>0</v>
      </c>
      <c r="E295" s="48">
        <v>568.656</v>
      </c>
      <c r="F295" s="48">
        <v>379.104</v>
      </c>
      <c r="G295" s="48">
        <v>947.76</v>
      </c>
    </row>
    <row r="296" spans="1:7" ht="15.75">
      <c r="A296" s="11"/>
      <c r="B296" s="4">
        <v>2016</v>
      </c>
      <c r="C296" s="28">
        <v>0</v>
      </c>
      <c r="D296" s="48">
        <v>0</v>
      </c>
      <c r="E296" s="48">
        <v>0</v>
      </c>
      <c r="F296" s="48">
        <v>0</v>
      </c>
      <c r="G296" s="48">
        <v>0</v>
      </c>
    </row>
    <row r="297" spans="1:7" ht="15.75">
      <c r="A297" s="8"/>
      <c r="B297" s="4">
        <v>2017</v>
      </c>
      <c r="C297" s="28">
        <v>7</v>
      </c>
      <c r="D297" s="48">
        <v>0</v>
      </c>
      <c r="E297" s="48">
        <v>180.936</v>
      </c>
      <c r="F297" s="48">
        <v>120.624</v>
      </c>
      <c r="G297" s="48">
        <v>301.56</v>
      </c>
    </row>
    <row r="298" spans="1:7" ht="15.75">
      <c r="A298" s="8"/>
      <c r="B298" s="4">
        <v>2018</v>
      </c>
      <c r="C298" s="28">
        <v>9</v>
      </c>
      <c r="D298" s="48">
        <v>0</v>
      </c>
      <c r="E298" s="48">
        <v>232.632</v>
      </c>
      <c r="F298" s="48">
        <v>155.088</v>
      </c>
      <c r="G298" s="48">
        <v>387.72</v>
      </c>
    </row>
    <row r="299" spans="1:7" ht="15.75">
      <c r="A299" s="8"/>
      <c r="B299" s="4">
        <v>2019</v>
      </c>
      <c r="C299" s="28">
        <v>6</v>
      </c>
      <c r="D299" s="48">
        <v>0</v>
      </c>
      <c r="E299" s="48">
        <v>155.088</v>
      </c>
      <c r="F299" s="48">
        <v>103.392</v>
      </c>
      <c r="G299" s="48">
        <v>258.48</v>
      </c>
    </row>
    <row r="300" spans="1:7" ht="15.75">
      <c r="A300" s="8"/>
      <c r="B300" s="4">
        <v>2020</v>
      </c>
      <c r="C300" s="28">
        <v>0</v>
      </c>
      <c r="D300" s="48">
        <v>0</v>
      </c>
      <c r="E300" s="48">
        <v>0</v>
      </c>
      <c r="F300" s="48">
        <v>0</v>
      </c>
      <c r="G300" s="48">
        <v>0</v>
      </c>
    </row>
    <row r="301" spans="1:7" s="104" customFormat="1" ht="15.75">
      <c r="A301" s="11" t="s">
        <v>180</v>
      </c>
      <c r="B301" s="6" t="s">
        <v>248</v>
      </c>
      <c r="C301" s="29">
        <v>47</v>
      </c>
      <c r="D301" s="52">
        <v>0</v>
      </c>
      <c r="E301" s="52">
        <v>1214.856</v>
      </c>
      <c r="F301" s="52">
        <v>809.904</v>
      </c>
      <c r="G301" s="52">
        <v>2024.76</v>
      </c>
    </row>
    <row r="302" spans="1:7" ht="15.75">
      <c r="A302" s="11"/>
      <c r="B302" s="4">
        <v>2016</v>
      </c>
      <c r="C302" s="28">
        <v>0</v>
      </c>
      <c r="D302" s="48">
        <v>0</v>
      </c>
      <c r="E302" s="48">
        <v>0</v>
      </c>
      <c r="F302" s="48">
        <v>0</v>
      </c>
      <c r="G302" s="48">
        <v>0</v>
      </c>
    </row>
    <row r="303" spans="1:7" ht="15.75">
      <c r="A303" s="8"/>
      <c r="B303" s="4">
        <v>2017</v>
      </c>
      <c r="C303" s="28">
        <v>9</v>
      </c>
      <c r="D303" s="48">
        <v>0</v>
      </c>
      <c r="E303" s="48">
        <v>232.632</v>
      </c>
      <c r="F303" s="48">
        <v>155.08</v>
      </c>
      <c r="G303" s="48">
        <v>387.72</v>
      </c>
    </row>
    <row r="304" spans="1:7" ht="15.75">
      <c r="A304" s="8"/>
      <c r="B304" s="4">
        <v>2018</v>
      </c>
      <c r="C304" s="28">
        <v>11</v>
      </c>
      <c r="D304" s="48">
        <v>0</v>
      </c>
      <c r="E304" s="48">
        <v>284.328</v>
      </c>
      <c r="F304" s="48">
        <v>189.552</v>
      </c>
      <c r="G304" s="48">
        <v>473.88</v>
      </c>
    </row>
    <row r="305" spans="1:7" ht="15.75">
      <c r="A305" s="8"/>
      <c r="B305" s="4">
        <v>2019</v>
      </c>
      <c r="C305" s="28">
        <v>13</v>
      </c>
      <c r="D305" s="48">
        <v>0</v>
      </c>
      <c r="E305" s="48">
        <v>336.024</v>
      </c>
      <c r="F305" s="48">
        <v>224.016</v>
      </c>
      <c r="G305" s="48">
        <v>560.04</v>
      </c>
    </row>
    <row r="306" spans="1:7" ht="15.75">
      <c r="A306" s="8"/>
      <c r="B306" s="4">
        <v>2020</v>
      </c>
      <c r="C306" s="28">
        <v>14</v>
      </c>
      <c r="D306" s="48">
        <v>0</v>
      </c>
      <c r="E306" s="48">
        <v>361.872</v>
      </c>
      <c r="F306" s="48">
        <v>241.248</v>
      </c>
      <c r="G306" s="48">
        <v>603.12</v>
      </c>
    </row>
    <row r="307" spans="1:7" ht="15.75">
      <c r="A307" s="197" t="s">
        <v>181</v>
      </c>
      <c r="B307" s="235" t="s">
        <v>0</v>
      </c>
      <c r="C307" s="207">
        <v>13</v>
      </c>
      <c r="D307" s="204">
        <v>0</v>
      </c>
      <c r="E307" s="204">
        <v>336.024</v>
      </c>
      <c r="F307" s="204">
        <v>224.016</v>
      </c>
      <c r="G307" s="204">
        <v>560.04</v>
      </c>
    </row>
    <row r="308" spans="1:7" ht="15.75">
      <c r="A308" s="198"/>
      <c r="B308" s="236"/>
      <c r="C308" s="203"/>
      <c r="D308" s="205"/>
      <c r="E308" s="205"/>
      <c r="F308" s="205"/>
      <c r="G308" s="205"/>
    </row>
    <row r="309" spans="1:7" ht="15.75">
      <c r="A309" s="8"/>
      <c r="B309" s="4">
        <v>2016</v>
      </c>
      <c r="C309" s="28">
        <v>0</v>
      </c>
      <c r="D309" s="48">
        <v>0</v>
      </c>
      <c r="E309" s="48">
        <v>0</v>
      </c>
      <c r="F309" s="48">
        <v>0</v>
      </c>
      <c r="G309" s="48">
        <v>0</v>
      </c>
    </row>
    <row r="310" spans="1:7" ht="15.75">
      <c r="A310" s="8"/>
      <c r="B310" s="4">
        <v>2017</v>
      </c>
      <c r="C310" s="28">
        <v>3</v>
      </c>
      <c r="D310" s="48">
        <v>0</v>
      </c>
      <c r="E310" s="48">
        <v>77.544</v>
      </c>
      <c r="F310" s="48">
        <v>51.696</v>
      </c>
      <c r="G310" s="48">
        <v>129.24</v>
      </c>
    </row>
    <row r="311" spans="1:7" ht="15.75">
      <c r="A311" s="8"/>
      <c r="B311" s="4">
        <v>2018</v>
      </c>
      <c r="C311" s="28">
        <v>3</v>
      </c>
      <c r="D311" s="48">
        <v>0</v>
      </c>
      <c r="E311" s="48">
        <v>77.544</v>
      </c>
      <c r="F311" s="48">
        <v>51.696</v>
      </c>
      <c r="G311" s="48">
        <v>129.24</v>
      </c>
    </row>
    <row r="312" spans="1:7" ht="15.75">
      <c r="A312" s="8"/>
      <c r="B312" s="4">
        <v>2019</v>
      </c>
      <c r="C312" s="28">
        <v>3</v>
      </c>
      <c r="D312" s="48">
        <v>0</v>
      </c>
      <c r="E312" s="48">
        <v>77.544</v>
      </c>
      <c r="F312" s="48">
        <v>51.696</v>
      </c>
      <c r="G312" s="48">
        <v>129.24</v>
      </c>
    </row>
    <row r="313" spans="1:7" ht="15.75">
      <c r="A313" s="8"/>
      <c r="B313" s="4">
        <v>2020</v>
      </c>
      <c r="C313" s="28">
        <v>4</v>
      </c>
      <c r="D313" s="48">
        <v>0</v>
      </c>
      <c r="E313" s="48">
        <v>103.392</v>
      </c>
      <c r="F313" s="48">
        <v>68.928</v>
      </c>
      <c r="G313" s="48">
        <v>172.32</v>
      </c>
    </row>
    <row r="314" spans="1:7" ht="15.75" customHeight="1">
      <c r="A314" s="197" t="s">
        <v>182</v>
      </c>
      <c r="B314" s="235" t="s">
        <v>1</v>
      </c>
      <c r="C314" s="207">
        <v>17</v>
      </c>
      <c r="D314" s="196">
        <v>0</v>
      </c>
      <c r="E314" s="196">
        <v>439.416</v>
      </c>
      <c r="F314" s="204">
        <v>292.944</v>
      </c>
      <c r="G314" s="204">
        <v>732.36</v>
      </c>
    </row>
    <row r="315" spans="1:7" ht="15.75">
      <c r="A315" s="198"/>
      <c r="B315" s="236"/>
      <c r="C315" s="203"/>
      <c r="D315" s="196"/>
      <c r="E315" s="196"/>
      <c r="F315" s="205"/>
      <c r="G315" s="205"/>
    </row>
    <row r="316" spans="1:7" ht="15.75">
      <c r="A316" s="8"/>
      <c r="B316" s="4">
        <v>2016</v>
      </c>
      <c r="C316" s="28">
        <v>0</v>
      </c>
      <c r="D316" s="48">
        <v>0</v>
      </c>
      <c r="E316" s="48">
        <v>0</v>
      </c>
      <c r="F316" s="48">
        <v>0</v>
      </c>
      <c r="G316" s="48">
        <v>0</v>
      </c>
    </row>
    <row r="317" spans="1:7" ht="15.75">
      <c r="A317" s="8"/>
      <c r="B317" s="4">
        <v>2017</v>
      </c>
      <c r="C317" s="28">
        <v>3</v>
      </c>
      <c r="D317" s="48">
        <v>0</v>
      </c>
      <c r="E317" s="48">
        <v>77.544</v>
      </c>
      <c r="F317" s="48">
        <v>51.696</v>
      </c>
      <c r="G317" s="48">
        <v>129.24</v>
      </c>
    </row>
    <row r="318" spans="1:7" ht="15.75">
      <c r="A318" s="8"/>
      <c r="B318" s="4">
        <v>2018</v>
      </c>
      <c r="C318" s="28">
        <v>4</v>
      </c>
      <c r="D318" s="48">
        <v>0</v>
      </c>
      <c r="E318" s="48">
        <v>103.392</v>
      </c>
      <c r="F318" s="48">
        <v>68.928</v>
      </c>
      <c r="G318" s="48">
        <v>172.32</v>
      </c>
    </row>
    <row r="319" spans="1:7" ht="15.75">
      <c r="A319" s="8"/>
      <c r="B319" s="4">
        <v>2019</v>
      </c>
      <c r="C319" s="28">
        <v>5</v>
      </c>
      <c r="D319" s="48">
        <v>0</v>
      </c>
      <c r="E319" s="121">
        <v>129.24</v>
      </c>
      <c r="F319" s="48">
        <v>86.16</v>
      </c>
      <c r="G319" s="48">
        <v>215.4</v>
      </c>
    </row>
    <row r="320" spans="1:7" ht="15.75">
      <c r="A320" s="8"/>
      <c r="B320" s="4">
        <v>2020</v>
      </c>
      <c r="C320" s="28">
        <v>5</v>
      </c>
      <c r="D320" s="48">
        <v>0</v>
      </c>
      <c r="E320" s="121">
        <v>129.24</v>
      </c>
      <c r="F320" s="48">
        <v>86.16</v>
      </c>
      <c r="G320" s="48">
        <v>215.4</v>
      </c>
    </row>
    <row r="321" spans="1:7" ht="15.75" customHeight="1">
      <c r="A321" s="197" t="s">
        <v>210</v>
      </c>
      <c r="B321" s="235" t="s">
        <v>2</v>
      </c>
      <c r="C321" s="207">
        <v>17</v>
      </c>
      <c r="D321" s="196">
        <v>0</v>
      </c>
      <c r="E321" s="196">
        <v>71.995</v>
      </c>
      <c r="F321" s="204">
        <v>47.991</v>
      </c>
      <c r="G321" s="204">
        <v>119.986</v>
      </c>
    </row>
    <row r="322" spans="1:7" ht="15.75">
      <c r="A322" s="198"/>
      <c r="B322" s="236"/>
      <c r="C322" s="203"/>
      <c r="D322" s="196"/>
      <c r="E322" s="196"/>
      <c r="F322" s="205"/>
      <c r="G322" s="205"/>
    </row>
    <row r="323" spans="1:7" ht="15.75">
      <c r="A323" s="8"/>
      <c r="B323" s="4">
        <v>2016</v>
      </c>
      <c r="C323" s="28">
        <v>0</v>
      </c>
      <c r="D323" s="48">
        <v>0</v>
      </c>
      <c r="E323" s="48">
        <v>0</v>
      </c>
      <c r="F323" s="48">
        <v>0</v>
      </c>
      <c r="G323" s="48">
        <v>0</v>
      </c>
    </row>
    <row r="324" spans="1:7" ht="15.75">
      <c r="A324" s="8"/>
      <c r="B324" s="4">
        <v>2017</v>
      </c>
      <c r="C324" s="28">
        <v>3</v>
      </c>
      <c r="D324" s="48">
        <v>0</v>
      </c>
      <c r="E324" s="48">
        <v>77.544</v>
      </c>
      <c r="F324" s="48">
        <v>51.696</v>
      </c>
      <c r="G324" s="48">
        <v>129.24</v>
      </c>
    </row>
    <row r="325" spans="1:7" ht="15.75">
      <c r="A325" s="8"/>
      <c r="B325" s="4">
        <v>2018</v>
      </c>
      <c r="C325" s="28">
        <v>4</v>
      </c>
      <c r="D325" s="48">
        <v>0</v>
      </c>
      <c r="E325" s="48">
        <v>103.392</v>
      </c>
      <c r="F325" s="48">
        <v>68.928</v>
      </c>
      <c r="G325" s="48">
        <v>172.32</v>
      </c>
    </row>
    <row r="326" spans="1:7" ht="15.75">
      <c r="A326" s="8"/>
      <c r="B326" s="4">
        <v>2019</v>
      </c>
      <c r="C326" s="28">
        <v>5</v>
      </c>
      <c r="D326" s="48">
        <v>0</v>
      </c>
      <c r="E326" s="121">
        <v>129.24</v>
      </c>
      <c r="F326" s="48">
        <v>86.16</v>
      </c>
      <c r="G326" s="48">
        <v>215.4</v>
      </c>
    </row>
    <row r="327" spans="1:7" ht="15.75">
      <c r="A327" s="8"/>
      <c r="B327" s="4">
        <v>2020</v>
      </c>
      <c r="C327" s="28">
        <v>5</v>
      </c>
      <c r="D327" s="48">
        <v>0</v>
      </c>
      <c r="E327" s="48">
        <v>129.24</v>
      </c>
      <c r="F327" s="48">
        <v>86.16</v>
      </c>
      <c r="G327" s="48">
        <v>215.4</v>
      </c>
    </row>
    <row r="328" spans="1:7" ht="112.5">
      <c r="A328" s="147" t="s">
        <v>217</v>
      </c>
      <c r="B328" s="143" t="s">
        <v>170</v>
      </c>
      <c r="C328" s="146">
        <f>C340+C347</f>
        <v>392</v>
      </c>
      <c r="D328" s="145">
        <v>0</v>
      </c>
      <c r="E328" s="145">
        <v>10132.416</v>
      </c>
      <c r="F328" s="145">
        <v>6754.944</v>
      </c>
      <c r="G328" s="145">
        <v>16887.36</v>
      </c>
    </row>
    <row r="329" spans="1:7" ht="15.75">
      <c r="A329" s="11"/>
      <c r="B329" s="6">
        <v>2016</v>
      </c>
      <c r="C329" s="29">
        <v>50</v>
      </c>
      <c r="D329" s="52">
        <v>0</v>
      </c>
      <c r="E329" s="131">
        <v>1292.4</v>
      </c>
      <c r="F329" s="52">
        <v>861.6</v>
      </c>
      <c r="G329" s="52">
        <v>2154</v>
      </c>
    </row>
    <row r="330" spans="1:7" ht="15.75">
      <c r="A330" s="8"/>
      <c r="B330" s="6">
        <v>2017</v>
      </c>
      <c r="C330" s="29">
        <v>142</v>
      </c>
      <c r="D330" s="52">
        <v>0</v>
      </c>
      <c r="E330" s="52">
        <v>3670.416</v>
      </c>
      <c r="F330" s="52">
        <v>2446.944</v>
      </c>
      <c r="G330" s="52">
        <v>6117.36</v>
      </c>
    </row>
    <row r="331" spans="1:7" ht="15.75">
      <c r="A331" s="8"/>
      <c r="B331" s="6">
        <v>2018</v>
      </c>
      <c r="C331" s="29">
        <v>100</v>
      </c>
      <c r="D331" s="52">
        <v>0</v>
      </c>
      <c r="E331" s="52">
        <v>2584.8</v>
      </c>
      <c r="F331" s="52">
        <v>1723.2</v>
      </c>
      <c r="G331" s="52">
        <v>4308</v>
      </c>
    </row>
    <row r="332" spans="1:7" ht="15.75">
      <c r="A332" s="8"/>
      <c r="B332" s="6">
        <v>2019</v>
      </c>
      <c r="C332" s="29">
        <v>100</v>
      </c>
      <c r="D332" s="52">
        <v>0</v>
      </c>
      <c r="E332" s="52">
        <v>2584.8</v>
      </c>
      <c r="F332" s="52">
        <v>1723.2</v>
      </c>
      <c r="G332" s="52">
        <v>4308</v>
      </c>
    </row>
    <row r="333" spans="1:7" ht="15.75">
      <c r="A333" s="8"/>
      <c r="B333" s="6">
        <v>2020</v>
      </c>
      <c r="C333" s="29">
        <v>0</v>
      </c>
      <c r="D333" s="52">
        <v>0</v>
      </c>
      <c r="E333" s="52">
        <v>0</v>
      </c>
      <c r="F333" s="52">
        <v>0</v>
      </c>
      <c r="G333" s="52">
        <v>0</v>
      </c>
    </row>
    <row r="334" spans="1:7" ht="31.5">
      <c r="A334" s="11" t="s">
        <v>218</v>
      </c>
      <c r="B334" s="6" t="s">
        <v>171</v>
      </c>
      <c r="C334" s="29">
        <f>C340</f>
        <v>62</v>
      </c>
      <c r="D334" s="52">
        <v>0</v>
      </c>
      <c r="E334" s="52">
        <v>1602.576</v>
      </c>
      <c r="F334" s="52">
        <v>1068.384</v>
      </c>
      <c r="G334" s="52">
        <v>2670.96</v>
      </c>
    </row>
    <row r="335" spans="1:7" ht="15.75">
      <c r="A335" s="8"/>
      <c r="B335" s="4">
        <v>2016</v>
      </c>
      <c r="C335" s="28">
        <v>0</v>
      </c>
      <c r="D335" s="48">
        <v>0</v>
      </c>
      <c r="E335" s="48">
        <v>0</v>
      </c>
      <c r="F335" s="48">
        <v>0</v>
      </c>
      <c r="G335" s="48">
        <v>0</v>
      </c>
    </row>
    <row r="336" spans="1:7" ht="15.75">
      <c r="A336" s="8"/>
      <c r="B336" s="4">
        <v>2017</v>
      </c>
      <c r="C336" s="28">
        <v>62</v>
      </c>
      <c r="D336" s="48">
        <v>0</v>
      </c>
      <c r="E336" s="48">
        <v>1602.576</v>
      </c>
      <c r="F336" s="48">
        <v>1068.384</v>
      </c>
      <c r="G336" s="48">
        <v>2670.96</v>
      </c>
    </row>
    <row r="337" spans="1:7" ht="15.75">
      <c r="A337" s="8"/>
      <c r="B337" s="4">
        <v>2018</v>
      </c>
      <c r="C337" s="28">
        <v>0</v>
      </c>
      <c r="D337" s="48">
        <v>0</v>
      </c>
      <c r="E337" s="48">
        <v>0</v>
      </c>
      <c r="F337" s="48">
        <v>0</v>
      </c>
      <c r="G337" s="48">
        <v>0</v>
      </c>
    </row>
    <row r="338" spans="1:7" ht="15.75">
      <c r="A338" s="8"/>
      <c r="B338" s="4">
        <v>2019</v>
      </c>
      <c r="C338" s="28">
        <v>0</v>
      </c>
      <c r="D338" s="48">
        <v>0</v>
      </c>
      <c r="E338" s="48">
        <v>0</v>
      </c>
      <c r="F338" s="48">
        <v>0</v>
      </c>
      <c r="G338" s="48">
        <v>0</v>
      </c>
    </row>
    <row r="339" spans="1:7" ht="15.75">
      <c r="A339" s="8"/>
      <c r="B339" s="4">
        <v>2020</v>
      </c>
      <c r="C339" s="28">
        <v>0</v>
      </c>
      <c r="D339" s="48">
        <v>0</v>
      </c>
      <c r="E339" s="48">
        <v>0</v>
      </c>
      <c r="F339" s="48">
        <v>0</v>
      </c>
      <c r="G339" s="48">
        <v>0</v>
      </c>
    </row>
    <row r="340" spans="1:7" ht="15.75" customHeight="1">
      <c r="A340" s="197" t="s">
        <v>219</v>
      </c>
      <c r="B340" s="235" t="s">
        <v>172</v>
      </c>
      <c r="C340" s="207">
        <v>62</v>
      </c>
      <c r="D340" s="204">
        <v>0</v>
      </c>
      <c r="E340" s="204">
        <v>1602.576</v>
      </c>
      <c r="F340" s="204">
        <v>1068.384</v>
      </c>
      <c r="G340" s="204">
        <v>2670.96</v>
      </c>
    </row>
    <row r="341" spans="1:7" ht="15.75">
      <c r="A341" s="198"/>
      <c r="B341" s="236"/>
      <c r="C341" s="203"/>
      <c r="D341" s="205"/>
      <c r="E341" s="205"/>
      <c r="F341" s="205"/>
      <c r="G341" s="205"/>
    </row>
    <row r="342" spans="1:7" ht="15.75">
      <c r="A342" s="8"/>
      <c r="B342" s="4">
        <v>2016</v>
      </c>
      <c r="C342" s="28">
        <v>0</v>
      </c>
      <c r="D342" s="48">
        <v>0</v>
      </c>
      <c r="E342" s="48">
        <v>0</v>
      </c>
      <c r="F342" s="48">
        <v>0</v>
      </c>
      <c r="G342" s="48">
        <v>0</v>
      </c>
    </row>
    <row r="343" spans="1:7" ht="15.75">
      <c r="A343" s="8"/>
      <c r="B343" s="4">
        <v>2017</v>
      </c>
      <c r="C343" s="28">
        <v>62</v>
      </c>
      <c r="D343" s="48">
        <v>0</v>
      </c>
      <c r="E343" s="48">
        <v>1602.576</v>
      </c>
      <c r="F343" s="48">
        <v>1068.384</v>
      </c>
      <c r="G343" s="48">
        <v>2670.96</v>
      </c>
    </row>
    <row r="344" spans="1:7" ht="15.75">
      <c r="A344" s="8"/>
      <c r="B344" s="4">
        <v>2018</v>
      </c>
      <c r="C344" s="28">
        <v>0</v>
      </c>
      <c r="D344" s="99">
        <v>0</v>
      </c>
      <c r="E344" s="48">
        <v>0</v>
      </c>
      <c r="F344" s="48">
        <v>0</v>
      </c>
      <c r="G344" s="48">
        <v>0</v>
      </c>
    </row>
    <row r="345" spans="1:7" ht="15.75">
      <c r="A345" s="8"/>
      <c r="B345" s="4">
        <v>2019</v>
      </c>
      <c r="C345" s="28">
        <v>0</v>
      </c>
      <c r="D345" s="99">
        <v>0</v>
      </c>
      <c r="E345" s="48">
        <v>0</v>
      </c>
      <c r="F345" s="48">
        <v>0</v>
      </c>
      <c r="G345" s="48">
        <v>0</v>
      </c>
    </row>
    <row r="346" spans="1:7" ht="15.75">
      <c r="A346" s="8"/>
      <c r="B346" s="4">
        <v>2020</v>
      </c>
      <c r="C346" s="28">
        <v>0</v>
      </c>
      <c r="D346" s="99">
        <v>0</v>
      </c>
      <c r="E346" s="48">
        <v>0</v>
      </c>
      <c r="F346" s="48">
        <v>0</v>
      </c>
      <c r="G346" s="48">
        <v>0</v>
      </c>
    </row>
    <row r="347" spans="1:7" ht="15.75">
      <c r="A347" s="11" t="s">
        <v>211</v>
      </c>
      <c r="B347" s="6" t="s">
        <v>173</v>
      </c>
      <c r="C347" s="29">
        <f>C354+C362</f>
        <v>330</v>
      </c>
      <c r="D347" s="100">
        <v>0</v>
      </c>
      <c r="E347" s="52">
        <v>8529.84</v>
      </c>
      <c r="F347" s="52">
        <v>5686.56</v>
      </c>
      <c r="G347" s="52">
        <v>13354.8</v>
      </c>
    </row>
    <row r="348" spans="1:7" ht="15.75">
      <c r="A348" s="8"/>
      <c r="B348" s="4">
        <v>2016</v>
      </c>
      <c r="C348" s="28">
        <v>50</v>
      </c>
      <c r="D348" s="48">
        <v>0</v>
      </c>
      <c r="E348" s="121">
        <v>1292.4</v>
      </c>
      <c r="F348" s="48">
        <v>861.6</v>
      </c>
      <c r="G348" s="48">
        <v>2154</v>
      </c>
    </row>
    <row r="349" spans="1:7" ht="15.75">
      <c r="A349" s="8"/>
      <c r="B349" s="4">
        <v>2017</v>
      </c>
      <c r="C349" s="28">
        <v>80</v>
      </c>
      <c r="D349" s="99">
        <v>0</v>
      </c>
      <c r="E349" s="48">
        <v>2067.84</v>
      </c>
      <c r="F349" s="48">
        <v>1378.56</v>
      </c>
      <c r="G349" s="48">
        <v>3446.4</v>
      </c>
    </row>
    <row r="350" spans="1:7" ht="15.75">
      <c r="A350" s="8"/>
      <c r="B350" s="4">
        <v>2018</v>
      </c>
      <c r="C350" s="28">
        <v>100</v>
      </c>
      <c r="D350" s="48">
        <v>0</v>
      </c>
      <c r="E350" s="48">
        <v>2584.8</v>
      </c>
      <c r="F350" s="48">
        <v>1723.2</v>
      </c>
      <c r="G350" s="48">
        <v>4308</v>
      </c>
    </row>
    <row r="351" spans="1:7" ht="15.75">
      <c r="A351" s="8"/>
      <c r="B351" s="4">
        <v>2019</v>
      </c>
      <c r="C351" s="28">
        <v>100</v>
      </c>
      <c r="D351" s="48">
        <v>0</v>
      </c>
      <c r="E351" s="48">
        <v>2584.8</v>
      </c>
      <c r="F351" s="48">
        <v>1723.2</v>
      </c>
      <c r="G351" s="48">
        <v>4308</v>
      </c>
    </row>
    <row r="352" spans="1:7" ht="15.75">
      <c r="A352" s="8"/>
      <c r="B352" s="4">
        <v>2020</v>
      </c>
      <c r="C352" s="28">
        <v>0</v>
      </c>
      <c r="D352" s="99">
        <v>0</v>
      </c>
      <c r="E352" s="99">
        <v>0</v>
      </c>
      <c r="F352" s="99">
        <v>0</v>
      </c>
      <c r="G352" s="99">
        <v>0</v>
      </c>
    </row>
    <row r="353" spans="1:7" ht="0.75" customHeight="1">
      <c r="A353" s="199" t="s">
        <v>213</v>
      </c>
      <c r="B353" s="6"/>
      <c r="C353" s="28"/>
      <c r="D353" s="99"/>
      <c r="E353" s="48"/>
      <c r="F353" s="48"/>
      <c r="G353" s="48"/>
    </row>
    <row r="354" spans="1:7" ht="15.75" customHeight="1">
      <c r="A354" s="200"/>
      <c r="B354" s="235" t="s">
        <v>174</v>
      </c>
      <c r="C354" s="207">
        <v>320</v>
      </c>
      <c r="D354" s="196">
        <v>0</v>
      </c>
      <c r="E354" s="204">
        <v>1355.2</v>
      </c>
      <c r="F354" s="204">
        <v>903.36</v>
      </c>
      <c r="G354" s="204">
        <v>2258.56</v>
      </c>
    </row>
    <row r="355" spans="1:7" ht="15.75">
      <c r="A355" s="201"/>
      <c r="B355" s="236"/>
      <c r="C355" s="203"/>
      <c r="D355" s="196"/>
      <c r="E355" s="205"/>
      <c r="F355" s="205"/>
      <c r="G355" s="205"/>
    </row>
    <row r="356" spans="1:7" ht="15.75">
      <c r="A356" s="8"/>
      <c r="B356" s="4">
        <v>2016</v>
      </c>
      <c r="C356" s="28">
        <v>40</v>
      </c>
      <c r="D356" s="48">
        <v>0</v>
      </c>
      <c r="E356" s="48">
        <v>1033.92</v>
      </c>
      <c r="F356" s="48">
        <v>689.28</v>
      </c>
      <c r="G356" s="48">
        <v>1723.2</v>
      </c>
    </row>
    <row r="357" spans="1:7" ht="15.75">
      <c r="A357" s="8"/>
      <c r="B357" s="4">
        <v>2017</v>
      </c>
      <c r="C357" s="28">
        <v>80</v>
      </c>
      <c r="D357" s="99">
        <v>0</v>
      </c>
      <c r="E357" s="48">
        <v>2067.84</v>
      </c>
      <c r="F357" s="48">
        <v>1378.56</v>
      </c>
      <c r="G357" s="48">
        <v>3446.4</v>
      </c>
    </row>
    <row r="358" spans="1:7" ht="15.75">
      <c r="A358" s="8"/>
      <c r="B358" s="4">
        <v>2018</v>
      </c>
      <c r="C358" s="28">
        <v>100</v>
      </c>
      <c r="D358" s="48">
        <v>0</v>
      </c>
      <c r="E358" s="48">
        <v>2584.8</v>
      </c>
      <c r="F358" s="48">
        <v>1723.2</v>
      </c>
      <c r="G358" s="48">
        <v>4308</v>
      </c>
    </row>
    <row r="359" spans="1:7" ht="15.75">
      <c r="A359" s="8"/>
      <c r="B359" s="4">
        <v>2019</v>
      </c>
      <c r="C359" s="28">
        <v>100</v>
      </c>
      <c r="D359" s="48">
        <v>0</v>
      </c>
      <c r="E359" s="48">
        <v>2584.8</v>
      </c>
      <c r="F359" s="48">
        <v>1723.2</v>
      </c>
      <c r="G359" s="48">
        <v>4308</v>
      </c>
    </row>
    <row r="360" spans="1:7" ht="15.75">
      <c r="A360" s="8"/>
      <c r="B360" s="4">
        <v>2020</v>
      </c>
      <c r="C360" s="28">
        <v>0</v>
      </c>
      <c r="D360" s="99">
        <v>0</v>
      </c>
      <c r="E360" s="99">
        <v>0</v>
      </c>
      <c r="F360" s="99">
        <v>0</v>
      </c>
      <c r="G360" s="99">
        <v>0</v>
      </c>
    </row>
    <row r="361" spans="1:7" ht="15.75" hidden="1">
      <c r="A361" s="199" t="s">
        <v>212</v>
      </c>
      <c r="B361" s="6"/>
      <c r="C361" s="28"/>
      <c r="D361" s="99"/>
      <c r="E361" s="48"/>
      <c r="F361" s="48"/>
      <c r="G361" s="48"/>
    </row>
    <row r="362" spans="1:7" ht="15.75" customHeight="1">
      <c r="A362" s="200"/>
      <c r="B362" s="235" t="s">
        <v>451</v>
      </c>
      <c r="C362" s="207">
        <v>10</v>
      </c>
      <c r="D362" s="204">
        <v>0</v>
      </c>
      <c r="E362" s="204">
        <v>258.48</v>
      </c>
      <c r="F362" s="204">
        <v>172.32</v>
      </c>
      <c r="G362" s="204">
        <v>430.8</v>
      </c>
    </row>
    <row r="363" spans="1:7" ht="15.75">
      <c r="A363" s="201"/>
      <c r="B363" s="236"/>
      <c r="C363" s="203"/>
      <c r="D363" s="205"/>
      <c r="E363" s="205"/>
      <c r="F363" s="205"/>
      <c r="G363" s="205"/>
    </row>
    <row r="364" spans="1:7" ht="15.75">
      <c r="A364" s="8"/>
      <c r="B364" s="4">
        <v>2016</v>
      </c>
      <c r="C364" s="28">
        <v>10</v>
      </c>
      <c r="D364" s="48">
        <v>0</v>
      </c>
      <c r="E364" s="48">
        <v>258.48</v>
      </c>
      <c r="F364" s="48">
        <v>172.32</v>
      </c>
      <c r="G364" s="48">
        <v>430.8</v>
      </c>
    </row>
    <row r="365" spans="1:7" ht="15.75">
      <c r="A365" s="8"/>
      <c r="B365" s="4">
        <v>2017</v>
      </c>
      <c r="C365" s="28">
        <v>0</v>
      </c>
      <c r="D365" s="99">
        <v>0</v>
      </c>
      <c r="E365" s="99">
        <v>0</v>
      </c>
      <c r="F365" s="99">
        <v>0</v>
      </c>
      <c r="G365" s="99">
        <v>0</v>
      </c>
    </row>
    <row r="366" spans="1:7" ht="15.75">
      <c r="A366" s="8"/>
      <c r="B366" s="4">
        <v>2018</v>
      </c>
      <c r="C366" s="28">
        <v>0</v>
      </c>
      <c r="D366" s="99">
        <v>0</v>
      </c>
      <c r="E366" s="99">
        <v>0</v>
      </c>
      <c r="F366" s="99">
        <v>0</v>
      </c>
      <c r="G366" s="99">
        <v>0</v>
      </c>
    </row>
    <row r="367" spans="1:7" ht="15.75">
      <c r="A367" s="8"/>
      <c r="B367" s="4">
        <v>2019</v>
      </c>
      <c r="C367" s="28">
        <v>0</v>
      </c>
      <c r="D367" s="99">
        <v>0</v>
      </c>
      <c r="E367" s="99">
        <v>0</v>
      </c>
      <c r="F367" s="99">
        <v>0</v>
      </c>
      <c r="G367" s="99">
        <v>0</v>
      </c>
    </row>
    <row r="368" spans="1:7" ht="15.75">
      <c r="A368" s="8"/>
      <c r="B368" s="4">
        <v>2020</v>
      </c>
      <c r="C368" s="28">
        <v>0</v>
      </c>
      <c r="D368" s="99">
        <v>0</v>
      </c>
      <c r="E368" s="99">
        <v>0</v>
      </c>
      <c r="F368" s="99">
        <v>0</v>
      </c>
      <c r="G368" s="99">
        <v>0</v>
      </c>
    </row>
    <row r="369" spans="1:7" ht="75">
      <c r="A369" s="147" t="s">
        <v>275</v>
      </c>
      <c r="B369" s="143" t="s">
        <v>310</v>
      </c>
      <c r="C369" s="148">
        <v>27</v>
      </c>
      <c r="D369" s="149">
        <v>0</v>
      </c>
      <c r="E369" s="149">
        <f aca="true" t="shared" si="9" ref="E369:G372">E381+E387</f>
        <v>697.896</v>
      </c>
      <c r="F369" s="149">
        <f t="shared" si="9"/>
        <v>465.264</v>
      </c>
      <c r="G369" s="149">
        <f t="shared" si="9"/>
        <v>1163.16</v>
      </c>
    </row>
    <row r="370" spans="1:7" ht="15.75">
      <c r="A370" s="8"/>
      <c r="B370" s="6">
        <v>2016</v>
      </c>
      <c r="C370" s="28">
        <v>10</v>
      </c>
      <c r="D370" s="99">
        <v>0</v>
      </c>
      <c r="E370" s="99">
        <f t="shared" si="9"/>
        <v>258.48</v>
      </c>
      <c r="F370" s="99">
        <f t="shared" si="9"/>
        <v>172.32</v>
      </c>
      <c r="G370" s="99">
        <f t="shared" si="9"/>
        <v>430.8</v>
      </c>
    </row>
    <row r="371" spans="1:7" ht="15.75">
      <c r="A371" s="8"/>
      <c r="B371" s="6">
        <v>2017</v>
      </c>
      <c r="C371" s="28">
        <v>10</v>
      </c>
      <c r="D371" s="99">
        <v>0</v>
      </c>
      <c r="E371" s="99">
        <f t="shared" si="9"/>
        <v>258.48</v>
      </c>
      <c r="F371" s="99">
        <f t="shared" si="9"/>
        <v>172.32</v>
      </c>
      <c r="G371" s="99">
        <f t="shared" si="9"/>
        <v>430.8</v>
      </c>
    </row>
    <row r="372" spans="1:7" ht="15.75">
      <c r="A372" s="8"/>
      <c r="B372" s="6">
        <v>2018</v>
      </c>
      <c r="C372" s="28">
        <v>7</v>
      </c>
      <c r="D372" s="99">
        <v>0</v>
      </c>
      <c r="E372" s="99">
        <f t="shared" si="9"/>
        <v>180.936</v>
      </c>
      <c r="F372" s="99">
        <f t="shared" si="9"/>
        <v>120.624</v>
      </c>
      <c r="G372" s="99">
        <f t="shared" si="9"/>
        <v>301.56</v>
      </c>
    </row>
    <row r="373" spans="1:7" ht="15.75">
      <c r="A373" s="8"/>
      <c r="B373" s="6">
        <v>2019</v>
      </c>
      <c r="C373" s="28">
        <v>0</v>
      </c>
      <c r="D373" s="99">
        <v>0</v>
      </c>
      <c r="E373" s="99">
        <v>0</v>
      </c>
      <c r="F373" s="99">
        <v>0</v>
      </c>
      <c r="G373" s="99">
        <v>0</v>
      </c>
    </row>
    <row r="374" spans="1:7" ht="15.75">
      <c r="A374" s="8"/>
      <c r="B374" s="6">
        <v>2020</v>
      </c>
      <c r="C374" s="28">
        <v>0</v>
      </c>
      <c r="D374" s="99">
        <v>0</v>
      </c>
      <c r="E374" s="99">
        <v>0</v>
      </c>
      <c r="F374" s="99">
        <v>0</v>
      </c>
      <c r="G374" s="99">
        <v>0</v>
      </c>
    </row>
    <row r="375" spans="1:7" ht="63">
      <c r="A375" s="11" t="s">
        <v>420</v>
      </c>
      <c r="B375" s="6" t="s">
        <v>452</v>
      </c>
      <c r="C375" s="28">
        <v>27</v>
      </c>
      <c r="D375" s="99">
        <v>0</v>
      </c>
      <c r="E375" s="99">
        <v>697.896</v>
      </c>
      <c r="F375" s="99">
        <v>465.264</v>
      </c>
      <c r="G375" s="99">
        <v>1163.16</v>
      </c>
    </row>
    <row r="376" spans="1:7" ht="15.75">
      <c r="A376" s="8"/>
      <c r="B376" s="6">
        <v>2016</v>
      </c>
      <c r="C376" s="28">
        <v>10</v>
      </c>
      <c r="D376" s="99">
        <v>0</v>
      </c>
      <c r="E376" s="99">
        <v>258.48</v>
      </c>
      <c r="F376" s="99">
        <v>172.32</v>
      </c>
      <c r="G376" s="99">
        <v>430.8</v>
      </c>
    </row>
    <row r="377" spans="1:7" ht="15.75">
      <c r="A377" s="8"/>
      <c r="B377" s="6">
        <v>2017</v>
      </c>
      <c r="C377" s="28">
        <v>10</v>
      </c>
      <c r="D377" s="99">
        <v>0</v>
      </c>
      <c r="E377" s="99">
        <v>258.48</v>
      </c>
      <c r="F377" s="99">
        <v>172.32</v>
      </c>
      <c r="G377" s="99">
        <v>430.8</v>
      </c>
    </row>
    <row r="378" spans="1:7" ht="15.75">
      <c r="A378" s="8"/>
      <c r="B378" s="6">
        <v>2018</v>
      </c>
      <c r="C378" s="28">
        <v>7</v>
      </c>
      <c r="D378" s="99">
        <v>0</v>
      </c>
      <c r="E378" s="99">
        <v>180.936</v>
      </c>
      <c r="F378" s="99">
        <v>120.624</v>
      </c>
      <c r="G378" s="99">
        <v>301.56</v>
      </c>
    </row>
    <row r="379" spans="1:7" ht="15.75">
      <c r="A379" s="8"/>
      <c r="B379" s="6">
        <v>2019</v>
      </c>
      <c r="C379" s="28">
        <v>0</v>
      </c>
      <c r="D379" s="99">
        <v>0</v>
      </c>
      <c r="E379" s="99">
        <v>0</v>
      </c>
      <c r="F379" s="99">
        <v>0</v>
      </c>
      <c r="G379" s="99">
        <v>0</v>
      </c>
    </row>
    <row r="380" spans="1:7" ht="15.75">
      <c r="A380" s="8"/>
      <c r="B380" s="6">
        <v>2020</v>
      </c>
      <c r="C380" s="28">
        <v>0</v>
      </c>
      <c r="D380" s="99">
        <v>0</v>
      </c>
      <c r="E380" s="99">
        <v>0</v>
      </c>
      <c r="F380" s="99">
        <v>0</v>
      </c>
      <c r="G380" s="99">
        <v>0</v>
      </c>
    </row>
    <row r="381" spans="1:7" ht="47.25">
      <c r="A381" s="8" t="s">
        <v>419</v>
      </c>
      <c r="B381" s="4" t="s">
        <v>453</v>
      </c>
      <c r="C381" s="28">
        <v>15</v>
      </c>
      <c r="D381" s="99">
        <v>0</v>
      </c>
      <c r="E381" s="99">
        <v>387.72</v>
      </c>
      <c r="F381" s="99">
        <v>258.48</v>
      </c>
      <c r="G381" s="99">
        <v>646.2</v>
      </c>
    </row>
    <row r="382" spans="1:7" ht="15.75">
      <c r="A382" s="8"/>
      <c r="B382" s="4">
        <v>2016</v>
      </c>
      <c r="C382" s="28">
        <v>5</v>
      </c>
      <c r="D382" s="99">
        <v>0</v>
      </c>
      <c r="E382" s="99">
        <v>129.24</v>
      </c>
      <c r="F382" s="99">
        <v>86.16</v>
      </c>
      <c r="G382" s="99">
        <v>215.4</v>
      </c>
    </row>
    <row r="383" spans="1:7" ht="15.75">
      <c r="A383" s="8"/>
      <c r="B383" s="4">
        <v>2017</v>
      </c>
      <c r="C383" s="28">
        <v>5</v>
      </c>
      <c r="D383" s="99">
        <v>0</v>
      </c>
      <c r="E383" s="99">
        <v>129.24</v>
      </c>
      <c r="F383" s="99">
        <v>86.16</v>
      </c>
      <c r="G383" s="99">
        <v>215.4</v>
      </c>
    </row>
    <row r="384" spans="1:7" ht="15.75">
      <c r="A384" s="8"/>
      <c r="B384" s="4">
        <v>2018</v>
      </c>
      <c r="C384" s="28">
        <v>5</v>
      </c>
      <c r="D384" s="99">
        <v>0</v>
      </c>
      <c r="E384" s="99">
        <v>129.24</v>
      </c>
      <c r="F384" s="99">
        <v>86.16</v>
      </c>
      <c r="G384" s="99">
        <v>215.4</v>
      </c>
    </row>
    <row r="385" spans="1:7" ht="15.75">
      <c r="A385" s="8"/>
      <c r="B385" s="4">
        <v>2019</v>
      </c>
      <c r="C385" s="28">
        <v>0</v>
      </c>
      <c r="D385" s="99">
        <v>0</v>
      </c>
      <c r="E385" s="99">
        <v>0</v>
      </c>
      <c r="F385" s="99">
        <v>0</v>
      </c>
      <c r="G385" s="99">
        <v>0</v>
      </c>
    </row>
    <row r="386" spans="1:7" ht="15.75">
      <c r="A386" s="8"/>
      <c r="B386" s="4">
        <v>2020</v>
      </c>
      <c r="C386" s="28">
        <v>0</v>
      </c>
      <c r="D386" s="99">
        <v>0</v>
      </c>
      <c r="E386" s="99">
        <v>0</v>
      </c>
      <c r="F386" s="99">
        <v>0</v>
      </c>
      <c r="G386" s="99">
        <v>0</v>
      </c>
    </row>
    <row r="387" spans="1:7" ht="31.5">
      <c r="A387" s="8" t="s">
        <v>418</v>
      </c>
      <c r="B387" s="4" t="s">
        <v>319</v>
      </c>
      <c r="C387" s="28">
        <v>12</v>
      </c>
      <c r="D387" s="99">
        <v>0</v>
      </c>
      <c r="E387" s="99">
        <v>310.176</v>
      </c>
      <c r="F387" s="99">
        <v>206.784</v>
      </c>
      <c r="G387" s="99">
        <v>516.96</v>
      </c>
    </row>
    <row r="388" spans="1:7" ht="15.75">
      <c r="A388" s="8"/>
      <c r="B388" s="4">
        <v>2016</v>
      </c>
      <c r="C388" s="28">
        <v>5</v>
      </c>
      <c r="D388" s="99">
        <v>0</v>
      </c>
      <c r="E388" s="99">
        <v>129.24</v>
      </c>
      <c r="F388" s="99">
        <v>86.16</v>
      </c>
      <c r="G388" s="99">
        <v>215.4</v>
      </c>
    </row>
    <row r="389" spans="1:7" ht="15.75">
      <c r="A389" s="8"/>
      <c r="B389" s="4">
        <v>2017</v>
      </c>
      <c r="C389" s="28">
        <v>5</v>
      </c>
      <c r="D389" s="99">
        <v>0</v>
      </c>
      <c r="E389" s="99">
        <v>129.24</v>
      </c>
      <c r="F389" s="99">
        <v>86.16</v>
      </c>
      <c r="G389" s="99">
        <v>215.4</v>
      </c>
    </row>
    <row r="390" spans="1:7" ht="15.75">
      <c r="A390" s="8"/>
      <c r="B390" s="4">
        <v>2018</v>
      </c>
      <c r="C390" s="28">
        <v>2</v>
      </c>
      <c r="D390" s="99">
        <v>0</v>
      </c>
      <c r="E390" s="99">
        <v>51.696</v>
      </c>
      <c r="F390" s="99">
        <v>34.464</v>
      </c>
      <c r="G390" s="99">
        <v>86.16</v>
      </c>
    </row>
    <row r="391" spans="1:7" ht="15.75">
      <c r="A391" s="8"/>
      <c r="B391" s="4">
        <v>2019</v>
      </c>
      <c r="C391" s="28">
        <v>0</v>
      </c>
      <c r="D391" s="99">
        <v>0</v>
      </c>
      <c r="E391" s="99">
        <v>0</v>
      </c>
      <c r="F391" s="99">
        <v>0</v>
      </c>
      <c r="G391" s="99">
        <v>0</v>
      </c>
    </row>
    <row r="392" spans="1:7" ht="15.75">
      <c r="A392" s="8"/>
      <c r="B392" s="4">
        <v>2020</v>
      </c>
      <c r="C392" s="28">
        <v>0</v>
      </c>
      <c r="D392" s="99">
        <v>0</v>
      </c>
      <c r="E392" s="99">
        <v>0</v>
      </c>
      <c r="F392" s="99">
        <v>0</v>
      </c>
      <c r="G392" s="99">
        <v>0</v>
      </c>
    </row>
    <row r="393" spans="1:7" ht="37.5">
      <c r="A393" s="147" t="s">
        <v>283</v>
      </c>
      <c r="B393" s="143" t="s">
        <v>282</v>
      </c>
      <c r="C393" s="148">
        <v>18</v>
      </c>
      <c r="D393" s="149">
        <v>0</v>
      </c>
      <c r="E393" s="149">
        <v>465.264</v>
      </c>
      <c r="F393" s="149">
        <v>310.176</v>
      </c>
      <c r="G393" s="149">
        <v>775.44</v>
      </c>
    </row>
    <row r="394" spans="1:7" ht="15.75">
      <c r="A394" s="8"/>
      <c r="B394" s="4">
        <v>2016</v>
      </c>
      <c r="C394" s="28">
        <v>0</v>
      </c>
      <c r="D394" s="99">
        <v>0</v>
      </c>
      <c r="E394" s="99">
        <v>0</v>
      </c>
      <c r="F394" s="99">
        <v>0</v>
      </c>
      <c r="G394" s="99">
        <v>0</v>
      </c>
    </row>
    <row r="395" spans="1:7" ht="15.75">
      <c r="A395" s="8"/>
      <c r="B395" s="4">
        <v>2017</v>
      </c>
      <c r="C395" s="28">
        <v>0</v>
      </c>
      <c r="D395" s="99">
        <v>0</v>
      </c>
      <c r="E395" s="99">
        <v>0</v>
      </c>
      <c r="F395" s="99">
        <v>0</v>
      </c>
      <c r="G395" s="99">
        <v>0</v>
      </c>
    </row>
    <row r="396" spans="1:7" ht="15.75">
      <c r="A396" s="8"/>
      <c r="B396" s="4">
        <v>2018</v>
      </c>
      <c r="C396" s="28">
        <v>0</v>
      </c>
      <c r="D396" s="99">
        <v>0</v>
      </c>
      <c r="E396" s="99">
        <v>0</v>
      </c>
      <c r="F396" s="99">
        <v>0</v>
      </c>
      <c r="G396" s="99">
        <v>0</v>
      </c>
    </row>
    <row r="397" spans="1:7" ht="15.75">
      <c r="A397" s="8"/>
      <c r="B397" s="4">
        <v>2019</v>
      </c>
      <c r="C397" s="28">
        <v>4</v>
      </c>
      <c r="D397" s="99">
        <v>0</v>
      </c>
      <c r="E397" s="99">
        <v>103.392</v>
      </c>
      <c r="F397" s="99">
        <v>68.928</v>
      </c>
      <c r="G397" s="99">
        <v>172.32</v>
      </c>
    </row>
    <row r="398" spans="1:7" ht="15.75">
      <c r="A398" s="8"/>
      <c r="B398" s="4">
        <v>2020</v>
      </c>
      <c r="C398" s="28">
        <v>14</v>
      </c>
      <c r="D398" s="99">
        <v>0</v>
      </c>
      <c r="E398" s="99">
        <v>361.872</v>
      </c>
      <c r="F398" s="99">
        <v>241.248</v>
      </c>
      <c r="G398" s="99">
        <v>603.12</v>
      </c>
    </row>
    <row r="399" spans="1:7" ht="31.5">
      <c r="A399" s="8" t="s">
        <v>409</v>
      </c>
      <c r="B399" s="4" t="s">
        <v>454</v>
      </c>
      <c r="C399" s="28">
        <v>9</v>
      </c>
      <c r="D399" s="99">
        <v>0</v>
      </c>
      <c r="E399" s="99">
        <v>232.632</v>
      </c>
      <c r="F399" s="99">
        <v>155.088</v>
      </c>
      <c r="G399" s="99">
        <v>387.72</v>
      </c>
    </row>
    <row r="400" spans="1:7" ht="15.75">
      <c r="A400" s="8"/>
      <c r="B400" s="4">
        <v>2016</v>
      </c>
      <c r="C400" s="28">
        <v>0</v>
      </c>
      <c r="D400" s="99">
        <v>0</v>
      </c>
      <c r="E400" s="99">
        <v>0</v>
      </c>
      <c r="F400" s="99">
        <v>0</v>
      </c>
      <c r="G400" s="99">
        <v>0</v>
      </c>
    </row>
    <row r="401" spans="1:7" ht="15.75">
      <c r="A401" s="8"/>
      <c r="B401" s="4">
        <v>2017</v>
      </c>
      <c r="C401" s="28">
        <v>0</v>
      </c>
      <c r="D401" s="99">
        <v>0</v>
      </c>
      <c r="E401" s="99">
        <v>0</v>
      </c>
      <c r="F401" s="99">
        <v>0</v>
      </c>
      <c r="G401" s="99">
        <v>0</v>
      </c>
    </row>
    <row r="402" spans="1:7" ht="15.75">
      <c r="A402" s="8"/>
      <c r="B402" s="4">
        <v>2018</v>
      </c>
      <c r="C402" s="28">
        <v>0</v>
      </c>
      <c r="D402" s="99">
        <v>0</v>
      </c>
      <c r="E402" s="99">
        <v>0</v>
      </c>
      <c r="F402" s="99">
        <v>0</v>
      </c>
      <c r="G402" s="99">
        <v>0</v>
      </c>
    </row>
    <row r="403" spans="1:7" ht="15.75">
      <c r="A403" s="8"/>
      <c r="B403" s="4">
        <v>2019</v>
      </c>
      <c r="C403" s="28">
        <v>4</v>
      </c>
      <c r="D403" s="99">
        <v>0</v>
      </c>
      <c r="E403" s="99">
        <v>103.392</v>
      </c>
      <c r="F403" s="99">
        <v>68.928</v>
      </c>
      <c r="G403" s="99">
        <v>172.32</v>
      </c>
    </row>
    <row r="404" spans="1:7" ht="15.75">
      <c r="A404" s="8"/>
      <c r="B404" s="4">
        <v>2020</v>
      </c>
      <c r="C404" s="28">
        <v>5</v>
      </c>
      <c r="D404" s="99">
        <v>0</v>
      </c>
      <c r="E404" s="99">
        <v>129.24</v>
      </c>
      <c r="F404" s="99">
        <v>86.16</v>
      </c>
      <c r="G404" s="99">
        <v>215.4</v>
      </c>
    </row>
    <row r="405" spans="1:7" ht="31.5">
      <c r="A405" s="8" t="s">
        <v>408</v>
      </c>
      <c r="B405" s="4" t="s">
        <v>287</v>
      </c>
      <c r="C405" s="28">
        <v>9</v>
      </c>
      <c r="D405" s="99">
        <v>0</v>
      </c>
      <c r="E405" s="99">
        <v>232.632</v>
      </c>
      <c r="F405" s="99">
        <v>155.088</v>
      </c>
      <c r="G405" s="99">
        <v>387.72</v>
      </c>
    </row>
    <row r="406" spans="1:7" ht="15.75">
      <c r="A406" s="8"/>
      <c r="B406" s="4">
        <v>2016</v>
      </c>
      <c r="C406" s="28">
        <v>0</v>
      </c>
      <c r="D406" s="99">
        <v>0</v>
      </c>
      <c r="E406" s="99">
        <v>0</v>
      </c>
      <c r="F406" s="99">
        <v>0</v>
      </c>
      <c r="G406" s="99">
        <v>0</v>
      </c>
    </row>
    <row r="407" spans="1:7" ht="15.75">
      <c r="A407" s="8"/>
      <c r="B407" s="4">
        <v>2017</v>
      </c>
      <c r="C407" s="28">
        <v>0</v>
      </c>
      <c r="D407" s="99">
        <v>0</v>
      </c>
      <c r="E407" s="99">
        <v>0</v>
      </c>
      <c r="F407" s="99">
        <v>0</v>
      </c>
      <c r="G407" s="99">
        <v>0</v>
      </c>
    </row>
    <row r="408" spans="1:7" ht="15.75">
      <c r="A408" s="8"/>
      <c r="B408" s="4">
        <v>2018</v>
      </c>
      <c r="C408" s="28">
        <v>0</v>
      </c>
      <c r="D408" s="99">
        <v>0</v>
      </c>
      <c r="E408" s="99">
        <v>0</v>
      </c>
      <c r="F408" s="99">
        <v>0</v>
      </c>
      <c r="G408" s="99">
        <v>0</v>
      </c>
    </row>
    <row r="409" spans="1:7" ht="15.75">
      <c r="A409" s="8"/>
      <c r="B409" s="4">
        <v>2019</v>
      </c>
      <c r="C409" s="28">
        <v>0</v>
      </c>
      <c r="D409" s="99">
        <v>0</v>
      </c>
      <c r="E409" s="99">
        <v>0</v>
      </c>
      <c r="F409" s="99">
        <v>0</v>
      </c>
      <c r="G409" s="99">
        <v>0</v>
      </c>
    </row>
    <row r="410" spans="1:7" ht="15.75">
      <c r="A410" s="8"/>
      <c r="B410" s="4">
        <v>2020</v>
      </c>
      <c r="C410" s="28">
        <v>9</v>
      </c>
      <c r="D410" s="99">
        <v>0</v>
      </c>
      <c r="E410" s="99">
        <v>232.632</v>
      </c>
      <c r="F410" s="99">
        <v>155.088</v>
      </c>
      <c r="G410" s="99">
        <v>387.72</v>
      </c>
    </row>
    <row r="411" spans="1:7" ht="18.75">
      <c r="A411" s="142"/>
      <c r="B411" s="143" t="s">
        <v>104</v>
      </c>
      <c r="C411" s="144">
        <v>825</v>
      </c>
      <c r="D411" s="145">
        <v>0</v>
      </c>
      <c r="E411" s="145">
        <v>21324.6</v>
      </c>
      <c r="F411" s="145">
        <v>14216.4</v>
      </c>
      <c r="G411" s="145">
        <v>35541</v>
      </c>
    </row>
    <row r="412" spans="1:7" ht="18.75">
      <c r="A412" s="142"/>
      <c r="B412" s="143">
        <v>2016</v>
      </c>
      <c r="C412" s="146">
        <f>C12+C126+C186+C283+C329+C370+C394</f>
        <v>121</v>
      </c>
      <c r="D412" s="145">
        <v>0</v>
      </c>
      <c r="E412" s="145">
        <v>3127.608</v>
      </c>
      <c r="F412" s="145">
        <v>2085.072</v>
      </c>
      <c r="G412" s="145">
        <v>5212.68</v>
      </c>
    </row>
    <row r="413" spans="1:7" ht="18.75">
      <c r="A413" s="142"/>
      <c r="B413" s="143">
        <v>2017</v>
      </c>
      <c r="C413" s="146">
        <f>C13+C127+C187+C284+C330+C371+C395</f>
        <v>270</v>
      </c>
      <c r="D413" s="145">
        <v>0</v>
      </c>
      <c r="E413" s="145">
        <v>6978.96</v>
      </c>
      <c r="F413" s="145">
        <v>4652.64</v>
      </c>
      <c r="G413" s="145">
        <v>11631.6</v>
      </c>
    </row>
    <row r="414" spans="1:7" ht="18.75">
      <c r="A414" s="142"/>
      <c r="B414" s="143">
        <v>2018</v>
      </c>
      <c r="C414" s="146">
        <f>C14+C128+C188+C285+C331+C372+C396</f>
        <v>219</v>
      </c>
      <c r="D414" s="145">
        <v>0</v>
      </c>
      <c r="E414" s="145">
        <v>5660.712</v>
      </c>
      <c r="F414" s="145">
        <v>3773.808</v>
      </c>
      <c r="G414" s="145">
        <v>9434.52</v>
      </c>
    </row>
    <row r="415" spans="1:7" ht="18.75">
      <c r="A415" s="142"/>
      <c r="B415" s="143">
        <v>2019</v>
      </c>
      <c r="C415" s="146">
        <f>C15+C129+C189+C286+C332+C373+C397</f>
        <v>167</v>
      </c>
      <c r="D415" s="145">
        <v>0</v>
      </c>
      <c r="E415" s="145">
        <v>4316.616</v>
      </c>
      <c r="F415" s="145">
        <v>2877.744</v>
      </c>
      <c r="G415" s="145">
        <v>7194.36</v>
      </c>
    </row>
    <row r="416" spans="1:7" ht="18.75">
      <c r="A416" s="142"/>
      <c r="B416" s="143">
        <v>2020</v>
      </c>
      <c r="C416" s="146">
        <v>48</v>
      </c>
      <c r="D416" s="145">
        <v>0</v>
      </c>
      <c r="E416" s="145">
        <v>1240.704</v>
      </c>
      <c r="F416" s="145">
        <v>827.136</v>
      </c>
      <c r="G416" s="145">
        <v>2067.84</v>
      </c>
    </row>
  </sheetData>
  <mergeCells count="55">
    <mergeCell ref="A239:A240"/>
    <mergeCell ref="B239:B240"/>
    <mergeCell ref="A6:G6"/>
    <mergeCell ref="F1:G1"/>
    <mergeCell ref="F2:G2"/>
    <mergeCell ref="D8:G8"/>
    <mergeCell ref="G239:G240"/>
    <mergeCell ref="C239:C240"/>
    <mergeCell ref="E239:E240"/>
    <mergeCell ref="D239:D240"/>
    <mergeCell ref="A294:A295"/>
    <mergeCell ref="B294:B295"/>
    <mergeCell ref="A307:A308"/>
    <mergeCell ref="B307:B308"/>
    <mergeCell ref="A353:A355"/>
    <mergeCell ref="B354:B355"/>
    <mergeCell ref="A361:A363"/>
    <mergeCell ref="B362:B363"/>
    <mergeCell ref="A340:A341"/>
    <mergeCell ref="B340:B341"/>
    <mergeCell ref="A314:A315"/>
    <mergeCell ref="B314:B315"/>
    <mergeCell ref="A321:A322"/>
    <mergeCell ref="B321:B322"/>
    <mergeCell ref="G321:G322"/>
    <mergeCell ref="F307:F308"/>
    <mergeCell ref="G307:G308"/>
    <mergeCell ref="F314:F315"/>
    <mergeCell ref="G314:G315"/>
    <mergeCell ref="F321:F322"/>
    <mergeCell ref="G362:G363"/>
    <mergeCell ref="F340:F341"/>
    <mergeCell ref="G340:G341"/>
    <mergeCell ref="E354:E355"/>
    <mergeCell ref="F354:F355"/>
    <mergeCell ref="G354:G355"/>
    <mergeCell ref="E340:E341"/>
    <mergeCell ref="F362:F363"/>
    <mergeCell ref="F239:F240"/>
    <mergeCell ref="E321:E322"/>
    <mergeCell ref="C307:C308"/>
    <mergeCell ref="D307:D308"/>
    <mergeCell ref="E307:E308"/>
    <mergeCell ref="C314:C315"/>
    <mergeCell ref="D314:D315"/>
    <mergeCell ref="E314:E315"/>
    <mergeCell ref="C321:C322"/>
    <mergeCell ref="D321:D322"/>
    <mergeCell ref="C362:C363"/>
    <mergeCell ref="E362:E363"/>
    <mergeCell ref="C340:C341"/>
    <mergeCell ref="D340:D341"/>
    <mergeCell ref="C354:C355"/>
    <mergeCell ref="D354:D355"/>
    <mergeCell ref="D362:D363"/>
  </mergeCells>
  <printOptions/>
  <pageMargins left="1.3385826771653544" right="0.9055118110236221" top="0.5118110236220472" bottom="0.3937007874015748" header="0.5118110236220472" footer="0.5118110236220472"/>
  <pageSetup horizontalDpi="600" verticalDpi="6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Normal="75" zoomScaleSheetLayoutView="100" workbookViewId="0" topLeftCell="B1">
      <selection activeCell="D17" sqref="D17"/>
    </sheetView>
  </sheetViews>
  <sheetFormatPr defaultColWidth="9.00390625" defaultRowHeight="12.75"/>
  <cols>
    <col min="1" max="1" width="6.25390625" style="18" customWidth="1"/>
    <col min="2" max="2" width="41.125" style="18" customWidth="1"/>
    <col min="3" max="3" width="18.625" style="18" customWidth="1"/>
    <col min="4" max="4" width="30.875" style="18" customWidth="1"/>
    <col min="5" max="16384" width="9.125" style="18" customWidth="1"/>
  </cols>
  <sheetData>
    <row r="1" spans="1:5" ht="15.75">
      <c r="A1" s="15"/>
      <c r="D1" s="20" t="s">
        <v>80</v>
      </c>
      <c r="E1" s="17"/>
    </row>
    <row r="2" spans="1:5" ht="15.75">
      <c r="A2" s="15"/>
      <c r="D2" s="20" t="s">
        <v>476</v>
      </c>
      <c r="E2" s="17"/>
    </row>
    <row r="5" spans="1:7" ht="18.75">
      <c r="A5" s="208" t="s">
        <v>230</v>
      </c>
      <c r="B5" s="208"/>
      <c r="C5" s="208"/>
      <c r="D5" s="208"/>
      <c r="E5" s="21"/>
      <c r="F5" s="21"/>
      <c r="G5" s="21"/>
    </row>
    <row r="6" spans="1:7" ht="18.75">
      <c r="A6" s="208" t="s">
        <v>239</v>
      </c>
      <c r="B6" s="208"/>
      <c r="C6" s="208"/>
      <c r="D6" s="208"/>
      <c r="E6" s="21"/>
      <c r="F6" s="21"/>
      <c r="G6" s="21"/>
    </row>
    <row r="7" spans="1:7" ht="18.75">
      <c r="A7" s="208" t="s">
        <v>240</v>
      </c>
      <c r="B7" s="208"/>
      <c r="C7" s="208"/>
      <c r="D7" s="208"/>
      <c r="E7" s="21"/>
      <c r="F7" s="21"/>
      <c r="G7" s="21"/>
    </row>
    <row r="8" spans="1:7" ht="18.75">
      <c r="A8" s="208" t="s">
        <v>241</v>
      </c>
      <c r="B8" s="208"/>
      <c r="C8" s="208"/>
      <c r="D8" s="208"/>
      <c r="E8" s="21"/>
      <c r="F8" s="21"/>
      <c r="G8" s="21"/>
    </row>
    <row r="11" spans="1:4" ht="38.25">
      <c r="A11" s="8" t="s">
        <v>267</v>
      </c>
      <c r="B11" s="23" t="s">
        <v>242</v>
      </c>
      <c r="C11" s="23" t="s">
        <v>183</v>
      </c>
      <c r="D11" s="23" t="s">
        <v>243</v>
      </c>
    </row>
    <row r="12" spans="1:4" ht="66" customHeight="1">
      <c r="A12" s="34">
        <v>1</v>
      </c>
      <c r="B12" s="34" t="s">
        <v>463</v>
      </c>
      <c r="C12" s="34" t="s">
        <v>464</v>
      </c>
      <c r="D12" s="34" t="s">
        <v>465</v>
      </c>
    </row>
    <row r="13" spans="1:4" ht="63.75">
      <c r="A13" s="22">
        <v>2</v>
      </c>
      <c r="B13" s="22" t="s">
        <v>466</v>
      </c>
      <c r="C13" s="22"/>
      <c r="D13" s="22" t="s">
        <v>357</v>
      </c>
    </row>
    <row r="14" spans="1:4" ht="67.5" customHeight="1">
      <c r="A14" s="22">
        <v>3</v>
      </c>
      <c r="B14" s="22" t="s">
        <v>467</v>
      </c>
      <c r="C14" s="22"/>
      <c r="D14" s="22"/>
    </row>
    <row r="15" spans="1:4" ht="63.75">
      <c r="A15" s="22">
        <v>4</v>
      </c>
      <c r="B15" s="124" t="s">
        <v>468</v>
      </c>
      <c r="C15" s="22"/>
      <c r="D15" s="22" t="s">
        <v>62</v>
      </c>
    </row>
    <row r="16" spans="1:4" ht="76.5">
      <c r="A16" s="22">
        <v>5</v>
      </c>
      <c r="B16" s="125" t="s">
        <v>469</v>
      </c>
      <c r="C16" s="186">
        <v>41767</v>
      </c>
      <c r="D16" s="1" t="s">
        <v>344</v>
      </c>
    </row>
    <row r="17" spans="1:4" ht="102">
      <c r="A17" s="22"/>
      <c r="B17" s="125" t="s">
        <v>470</v>
      </c>
      <c r="C17" s="126"/>
      <c r="D17" s="1" t="s">
        <v>474</v>
      </c>
    </row>
    <row r="18" spans="1:4" ht="38.25">
      <c r="A18" s="22"/>
      <c r="B18" s="127" t="s">
        <v>471</v>
      </c>
      <c r="C18" s="126" t="s">
        <v>472</v>
      </c>
      <c r="D18" s="1" t="s">
        <v>473</v>
      </c>
    </row>
    <row r="19" spans="1:4" ht="12.75">
      <c r="A19" s="22"/>
      <c r="B19" s="128"/>
      <c r="C19" s="126"/>
      <c r="D19" s="1"/>
    </row>
    <row r="20" spans="1:4" ht="12.75">
      <c r="A20" s="22"/>
      <c r="B20" s="127"/>
      <c r="C20" s="126"/>
      <c r="D20" s="1"/>
    </row>
    <row r="21" spans="1:4" ht="12.75">
      <c r="A21" s="22"/>
      <c r="B21" s="129"/>
      <c r="C21" s="130"/>
      <c r="D21" s="1"/>
    </row>
    <row r="22" spans="1:4" ht="12.75">
      <c r="A22" s="22"/>
      <c r="B22" s="125"/>
      <c r="C22" s="126"/>
      <c r="D22" s="1"/>
    </row>
  </sheetData>
  <mergeCells count="4">
    <mergeCell ref="A5:D5"/>
    <mergeCell ref="A6:D6"/>
    <mergeCell ref="A7:D7"/>
    <mergeCell ref="A8:D8"/>
  </mergeCells>
  <printOptions/>
  <pageMargins left="1.3385826771653544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4"/>
  <sheetViews>
    <sheetView zoomScaleSheetLayoutView="100" workbookViewId="0" topLeftCell="A1">
      <selection activeCell="N10" sqref="N10"/>
    </sheetView>
  </sheetViews>
  <sheetFormatPr defaultColWidth="9.00390625" defaultRowHeight="12.75"/>
  <cols>
    <col min="1" max="1" width="7.875" style="56" customWidth="1"/>
    <col min="2" max="2" width="25.00390625" style="55" customWidth="1"/>
    <col min="3" max="3" width="10.25390625" style="56" customWidth="1"/>
    <col min="4" max="9" width="9.125" style="56" customWidth="1"/>
    <col min="10" max="10" width="10.125" style="56" customWidth="1"/>
    <col min="11" max="11" width="9.125" style="56" customWidth="1"/>
    <col min="12" max="12" width="9.125" style="56" hidden="1" customWidth="1"/>
    <col min="13" max="16384" width="9.125" style="56" customWidth="1"/>
  </cols>
  <sheetData>
    <row r="1" spans="1:11" ht="12">
      <c r="A1" s="54"/>
      <c r="D1" s="55"/>
      <c r="E1" s="57"/>
      <c r="I1" s="273" t="s">
        <v>135</v>
      </c>
      <c r="J1" s="273"/>
      <c r="K1" s="273"/>
    </row>
    <row r="2" spans="1:11" ht="12">
      <c r="A2" s="54"/>
      <c r="D2" s="55"/>
      <c r="E2" s="57"/>
      <c r="I2" s="273" t="s">
        <v>476</v>
      </c>
      <c r="J2" s="273"/>
      <c r="K2" s="273"/>
    </row>
    <row r="3" spans="1:7" ht="18.75" customHeight="1">
      <c r="A3" s="54"/>
      <c r="D3" s="55"/>
      <c r="E3" s="57"/>
      <c r="F3" s="58"/>
      <c r="G3" s="58"/>
    </row>
    <row r="4" spans="1:7" ht="18.75" customHeight="1">
      <c r="A4" s="54"/>
      <c r="D4" s="55"/>
      <c r="E4" s="57"/>
      <c r="F4" s="58"/>
      <c r="G4" s="58"/>
    </row>
    <row r="5" spans="1:11" ht="12">
      <c r="A5" s="274" t="s">
        <v>129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</row>
    <row r="6" spans="1:11" ht="12">
      <c r="A6" s="274" t="s">
        <v>359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</row>
    <row r="7" spans="1:11" ht="12">
      <c r="A7" s="274" t="s">
        <v>35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</row>
    <row r="9" spans="1:11" ht="76.5" customHeight="1">
      <c r="A9" s="271" t="s">
        <v>267</v>
      </c>
      <c r="B9" s="271" t="s">
        <v>186</v>
      </c>
      <c r="C9" s="271" t="s">
        <v>187</v>
      </c>
      <c r="D9" s="275" t="s">
        <v>184</v>
      </c>
      <c r="E9" s="275"/>
      <c r="F9" s="271" t="s">
        <v>301</v>
      </c>
      <c r="G9" s="275" t="s">
        <v>185</v>
      </c>
      <c r="H9" s="275"/>
      <c r="I9" s="275"/>
      <c r="J9" s="275"/>
      <c r="K9" s="275"/>
    </row>
    <row r="10" spans="1:12" ht="24">
      <c r="A10" s="272"/>
      <c r="B10" s="272"/>
      <c r="C10" s="272"/>
      <c r="D10" s="60" t="s">
        <v>455</v>
      </c>
      <c r="E10" s="60" t="s">
        <v>456</v>
      </c>
      <c r="F10" s="272"/>
      <c r="G10" s="60" t="s">
        <v>457</v>
      </c>
      <c r="H10" s="60" t="s">
        <v>458</v>
      </c>
      <c r="I10" s="60" t="s">
        <v>459</v>
      </c>
      <c r="J10" s="60" t="s">
        <v>460</v>
      </c>
      <c r="K10" s="60" t="s">
        <v>461</v>
      </c>
      <c r="L10" s="69"/>
    </row>
    <row r="11" spans="1:12" ht="12">
      <c r="A11" s="61">
        <v>1</v>
      </c>
      <c r="B11" s="61">
        <v>2</v>
      </c>
      <c r="C11" s="60">
        <v>3</v>
      </c>
      <c r="D11" s="60">
        <v>4</v>
      </c>
      <c r="E11" s="60">
        <v>5</v>
      </c>
      <c r="F11" s="60">
        <v>6</v>
      </c>
      <c r="G11" s="60">
        <v>7</v>
      </c>
      <c r="H11" s="60">
        <v>8</v>
      </c>
      <c r="I11" s="60">
        <v>9</v>
      </c>
      <c r="J11" s="60">
        <v>10</v>
      </c>
      <c r="K11" s="60">
        <v>11</v>
      </c>
      <c r="L11" s="69"/>
    </row>
    <row r="12" spans="1:12" ht="12" customHeight="1">
      <c r="A12" s="62" t="s">
        <v>16</v>
      </c>
      <c r="B12" s="247" t="s">
        <v>15</v>
      </c>
      <c r="C12" s="248"/>
      <c r="D12" s="248"/>
      <c r="E12" s="248"/>
      <c r="F12" s="248"/>
      <c r="G12" s="248"/>
      <c r="H12" s="248"/>
      <c r="I12" s="248"/>
      <c r="J12" s="248"/>
      <c r="K12" s="248"/>
      <c r="L12" s="249"/>
    </row>
    <row r="13" spans="1:12" ht="24">
      <c r="A13" s="63"/>
      <c r="B13" s="64" t="s">
        <v>107</v>
      </c>
      <c r="C13" s="60" t="s">
        <v>378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5">
        <v>1</v>
      </c>
      <c r="J13" s="65">
        <v>1</v>
      </c>
      <c r="K13" s="65">
        <v>1</v>
      </c>
      <c r="L13" s="69"/>
    </row>
    <row r="14" spans="1:12" ht="24">
      <c r="A14" s="63"/>
      <c r="B14" s="64" t="s">
        <v>106</v>
      </c>
      <c r="C14" s="60" t="s">
        <v>377</v>
      </c>
      <c r="D14" s="65" t="s">
        <v>36</v>
      </c>
      <c r="E14" s="65">
        <v>51</v>
      </c>
      <c r="F14" s="65">
        <v>47</v>
      </c>
      <c r="G14" s="65">
        <v>47</v>
      </c>
      <c r="H14" s="65">
        <v>50</v>
      </c>
      <c r="I14" s="65">
        <v>55</v>
      </c>
      <c r="J14" s="65">
        <v>56</v>
      </c>
      <c r="K14" s="65">
        <v>57</v>
      </c>
      <c r="L14" s="69"/>
    </row>
    <row r="15" spans="1:12" ht="24" customHeight="1">
      <c r="A15" s="63"/>
      <c r="B15" s="64" t="s">
        <v>105</v>
      </c>
      <c r="C15" s="60" t="s">
        <v>378</v>
      </c>
      <c r="D15" s="65" t="s">
        <v>37</v>
      </c>
      <c r="E15" s="65">
        <v>2700</v>
      </c>
      <c r="F15" s="65">
        <v>2305</v>
      </c>
      <c r="G15" s="69">
        <v>2305</v>
      </c>
      <c r="H15" s="60">
        <v>2375</v>
      </c>
      <c r="I15" s="60">
        <v>2495</v>
      </c>
      <c r="J15" s="244" t="s">
        <v>38</v>
      </c>
      <c r="K15" s="245"/>
      <c r="L15" s="246"/>
    </row>
    <row r="16" spans="1:12" ht="24" customHeight="1">
      <c r="A16" s="63"/>
      <c r="B16" s="66" t="s">
        <v>19</v>
      </c>
      <c r="C16" s="60" t="s">
        <v>376</v>
      </c>
      <c r="D16" s="65" t="s">
        <v>36</v>
      </c>
      <c r="E16" s="67">
        <v>45</v>
      </c>
      <c r="F16" s="67">
        <v>44</v>
      </c>
      <c r="G16" s="69">
        <v>45</v>
      </c>
      <c r="H16" s="60">
        <v>46</v>
      </c>
      <c r="I16" s="60">
        <v>48</v>
      </c>
      <c r="J16" s="244" t="s">
        <v>38</v>
      </c>
      <c r="K16" s="245"/>
      <c r="L16" s="246"/>
    </row>
    <row r="17" spans="1:12" ht="72">
      <c r="A17" s="63"/>
      <c r="B17" s="66" t="s">
        <v>358</v>
      </c>
      <c r="C17" s="59" t="s">
        <v>462</v>
      </c>
      <c r="D17" s="67" t="s">
        <v>37</v>
      </c>
      <c r="E17" s="67" t="s">
        <v>37</v>
      </c>
      <c r="F17" s="67">
        <v>100</v>
      </c>
      <c r="G17" s="67">
        <v>100</v>
      </c>
      <c r="H17" s="67">
        <v>110</v>
      </c>
      <c r="I17" s="67">
        <v>130</v>
      </c>
      <c r="J17" s="67">
        <v>110</v>
      </c>
      <c r="K17" s="67">
        <v>115</v>
      </c>
      <c r="L17" s="69"/>
    </row>
    <row r="18" spans="1:12" ht="24">
      <c r="A18" s="63"/>
      <c r="B18" s="66" t="s">
        <v>20</v>
      </c>
      <c r="C18" s="59" t="s">
        <v>378</v>
      </c>
      <c r="D18" s="67" t="s">
        <v>37</v>
      </c>
      <c r="E18" s="67" t="s">
        <v>37</v>
      </c>
      <c r="F18" s="67" t="s">
        <v>37</v>
      </c>
      <c r="G18" s="67" t="s">
        <v>369</v>
      </c>
      <c r="H18" s="67">
        <v>1</v>
      </c>
      <c r="I18" s="67">
        <v>1</v>
      </c>
      <c r="J18" s="67">
        <v>1</v>
      </c>
      <c r="K18" s="67" t="s">
        <v>37</v>
      </c>
      <c r="L18" s="69"/>
    </row>
    <row r="19" spans="1:12" ht="39" customHeight="1">
      <c r="A19" s="62" t="s">
        <v>83</v>
      </c>
      <c r="B19" s="247" t="s">
        <v>82</v>
      </c>
      <c r="C19" s="248"/>
      <c r="D19" s="248"/>
      <c r="E19" s="248"/>
      <c r="F19" s="248"/>
      <c r="G19" s="248"/>
      <c r="H19" s="248"/>
      <c r="I19" s="248"/>
      <c r="J19" s="248"/>
      <c r="K19" s="248"/>
      <c r="L19" s="249"/>
    </row>
    <row r="20" spans="1:12" ht="36">
      <c r="A20" s="63"/>
      <c r="B20" s="61" t="s">
        <v>21</v>
      </c>
      <c r="C20" s="60" t="s">
        <v>109</v>
      </c>
      <c r="D20" s="60">
        <v>920</v>
      </c>
      <c r="E20" s="60">
        <v>809</v>
      </c>
      <c r="F20" s="65">
        <v>1100</v>
      </c>
      <c r="G20" s="244" t="s">
        <v>38</v>
      </c>
      <c r="H20" s="245"/>
      <c r="I20" s="245"/>
      <c r="J20" s="245"/>
      <c r="K20" s="245"/>
      <c r="L20" s="246"/>
    </row>
    <row r="21" spans="1:12" ht="36">
      <c r="A21" s="63"/>
      <c r="B21" s="61" t="s">
        <v>22</v>
      </c>
      <c r="C21" s="60" t="s">
        <v>109</v>
      </c>
      <c r="D21" s="60" t="s">
        <v>37</v>
      </c>
      <c r="E21" s="60">
        <v>930</v>
      </c>
      <c r="F21" s="60">
        <v>930</v>
      </c>
      <c r="G21" s="60">
        <v>950</v>
      </c>
      <c r="H21" s="60">
        <v>950</v>
      </c>
      <c r="I21" s="60">
        <v>1000</v>
      </c>
      <c r="J21" s="60">
        <v>1050</v>
      </c>
      <c r="K21" s="60">
        <v>1100</v>
      </c>
      <c r="L21" s="69"/>
    </row>
    <row r="22" spans="1:12" ht="20.25" customHeight="1">
      <c r="A22" s="68" t="s">
        <v>111</v>
      </c>
      <c r="B22" s="247" t="s">
        <v>91</v>
      </c>
      <c r="C22" s="248"/>
      <c r="D22" s="248"/>
      <c r="E22" s="248"/>
      <c r="F22" s="248"/>
      <c r="G22" s="248"/>
      <c r="H22" s="248"/>
      <c r="I22" s="248"/>
      <c r="J22" s="248"/>
      <c r="K22" s="248"/>
      <c r="L22" s="249"/>
    </row>
    <row r="23" spans="1:12" ht="24">
      <c r="A23" s="63"/>
      <c r="B23" s="61" t="s">
        <v>23</v>
      </c>
      <c r="C23" s="60" t="s">
        <v>24</v>
      </c>
      <c r="D23" s="69" t="s">
        <v>37</v>
      </c>
      <c r="E23" s="69" t="s">
        <v>37</v>
      </c>
      <c r="F23" s="69" t="s">
        <v>37</v>
      </c>
      <c r="G23" s="276">
        <v>2200</v>
      </c>
      <c r="H23" s="277"/>
      <c r="I23" s="60">
        <v>2200</v>
      </c>
      <c r="J23" s="60">
        <v>2300</v>
      </c>
      <c r="K23" s="69">
        <v>2400</v>
      </c>
      <c r="L23" s="69"/>
    </row>
    <row r="24" spans="1:12" ht="24">
      <c r="A24" s="63"/>
      <c r="B24" s="70" t="s">
        <v>25</v>
      </c>
      <c r="C24" s="60" t="s">
        <v>24</v>
      </c>
      <c r="D24" s="69" t="s">
        <v>37</v>
      </c>
      <c r="E24" s="69" t="s">
        <v>37</v>
      </c>
      <c r="F24" s="69">
        <v>4880</v>
      </c>
      <c r="G24" s="77">
        <v>7800</v>
      </c>
      <c r="H24" s="123">
        <v>7800</v>
      </c>
      <c r="I24" s="60">
        <v>7800</v>
      </c>
      <c r="J24" s="60">
        <v>7800</v>
      </c>
      <c r="K24" s="69">
        <v>7800</v>
      </c>
      <c r="L24" s="69"/>
    </row>
    <row r="25" spans="1:12" ht="24" customHeight="1">
      <c r="A25" s="71"/>
      <c r="B25" s="72" t="s">
        <v>26</v>
      </c>
      <c r="C25" s="60" t="s">
        <v>110</v>
      </c>
      <c r="D25" s="69" t="s">
        <v>37</v>
      </c>
      <c r="E25" s="69">
        <v>6</v>
      </c>
      <c r="F25" s="69">
        <v>6</v>
      </c>
      <c r="G25" s="244" t="s">
        <v>38</v>
      </c>
      <c r="H25" s="245"/>
      <c r="I25" s="245"/>
      <c r="J25" s="245"/>
      <c r="K25" s="245"/>
      <c r="L25" s="246"/>
    </row>
    <row r="26" spans="1:12" ht="36">
      <c r="A26" s="71"/>
      <c r="B26" s="72" t="s">
        <v>27</v>
      </c>
      <c r="C26" s="60" t="s">
        <v>39</v>
      </c>
      <c r="D26" s="69">
        <v>242</v>
      </c>
      <c r="E26" s="69">
        <v>240</v>
      </c>
      <c r="F26" s="69">
        <v>230</v>
      </c>
      <c r="G26" s="244" t="s">
        <v>38</v>
      </c>
      <c r="H26" s="245"/>
      <c r="I26" s="245"/>
      <c r="J26" s="245"/>
      <c r="K26" s="245"/>
      <c r="L26" s="246"/>
    </row>
    <row r="27" spans="1:12" ht="24">
      <c r="A27" s="71"/>
      <c r="B27" s="72" t="s">
        <v>28</v>
      </c>
      <c r="C27" s="60" t="s">
        <v>24</v>
      </c>
      <c r="D27" s="278">
        <v>3651.3</v>
      </c>
      <c r="E27" s="279"/>
      <c r="F27" s="69" t="s">
        <v>37</v>
      </c>
      <c r="G27" s="60">
        <v>1100</v>
      </c>
      <c r="H27" s="60">
        <v>1150</v>
      </c>
      <c r="I27" s="60">
        <v>1250</v>
      </c>
      <c r="J27" s="60">
        <v>1150</v>
      </c>
      <c r="K27" s="69" t="s">
        <v>37</v>
      </c>
      <c r="L27" s="69"/>
    </row>
    <row r="28" spans="1:12" ht="12" customHeight="1">
      <c r="A28" s="62" t="s">
        <v>112</v>
      </c>
      <c r="B28" s="247" t="s">
        <v>214</v>
      </c>
      <c r="C28" s="248"/>
      <c r="D28" s="248"/>
      <c r="E28" s="248"/>
      <c r="F28" s="248"/>
      <c r="G28" s="248"/>
      <c r="H28" s="248"/>
      <c r="I28" s="248"/>
      <c r="J28" s="248"/>
      <c r="K28" s="248"/>
      <c r="L28" s="249"/>
    </row>
    <row r="29" spans="1:12" ht="24">
      <c r="A29" s="73"/>
      <c r="B29" s="64" t="s">
        <v>29</v>
      </c>
      <c r="C29" s="105" t="s">
        <v>108</v>
      </c>
      <c r="D29" s="60" t="s">
        <v>37</v>
      </c>
      <c r="E29" s="60" t="s">
        <v>37</v>
      </c>
      <c r="F29" s="60" t="s">
        <v>37</v>
      </c>
      <c r="G29" s="60">
        <v>1</v>
      </c>
      <c r="H29" s="60">
        <v>1</v>
      </c>
      <c r="I29" s="60">
        <v>1</v>
      </c>
      <c r="J29" s="60" t="s">
        <v>37</v>
      </c>
      <c r="K29" s="60" t="s">
        <v>37</v>
      </c>
      <c r="L29" s="69"/>
    </row>
    <row r="30" spans="1:12" ht="36">
      <c r="A30" s="73"/>
      <c r="B30" s="76" t="s">
        <v>30</v>
      </c>
      <c r="C30" s="75" t="s">
        <v>108</v>
      </c>
      <c r="D30" s="60" t="s">
        <v>37</v>
      </c>
      <c r="E30" s="60" t="s">
        <v>37</v>
      </c>
      <c r="F30" s="60" t="s">
        <v>37</v>
      </c>
      <c r="G30" s="60">
        <v>1</v>
      </c>
      <c r="H30" s="60">
        <v>1</v>
      </c>
      <c r="I30" s="60">
        <v>1</v>
      </c>
      <c r="J30" s="60">
        <v>1</v>
      </c>
      <c r="K30" s="60" t="s">
        <v>37</v>
      </c>
      <c r="L30" s="69"/>
    </row>
    <row r="31" spans="2:12" ht="12">
      <c r="B31" s="283" t="s">
        <v>170</v>
      </c>
      <c r="C31" s="284"/>
      <c r="D31" s="284"/>
      <c r="E31" s="284"/>
      <c r="F31" s="284"/>
      <c r="G31" s="284"/>
      <c r="H31" s="284"/>
      <c r="I31" s="284"/>
      <c r="J31" s="284"/>
      <c r="K31" s="284"/>
      <c r="L31" s="285"/>
    </row>
    <row r="32" spans="2:12" ht="38.25" customHeight="1">
      <c r="B32" s="64" t="s">
        <v>31</v>
      </c>
      <c r="C32" s="69" t="s">
        <v>32</v>
      </c>
      <c r="D32" s="74">
        <v>21000</v>
      </c>
      <c r="E32" s="78">
        <v>21000</v>
      </c>
      <c r="F32" s="74">
        <v>20000</v>
      </c>
      <c r="G32" s="74">
        <v>22000</v>
      </c>
      <c r="H32" s="74">
        <v>22000</v>
      </c>
      <c r="I32" s="74">
        <v>22000</v>
      </c>
      <c r="J32" s="74">
        <v>22000</v>
      </c>
      <c r="K32" s="74">
        <v>22000</v>
      </c>
      <c r="L32" s="74"/>
    </row>
    <row r="33" spans="2:12" ht="25.5" customHeight="1">
      <c r="B33" s="64" t="s">
        <v>33</v>
      </c>
      <c r="C33" s="69" t="s">
        <v>34</v>
      </c>
      <c r="D33" s="78" t="s">
        <v>37</v>
      </c>
      <c r="E33" s="78" t="s">
        <v>37</v>
      </c>
      <c r="F33" s="78" t="s">
        <v>37</v>
      </c>
      <c r="G33" s="280" t="s">
        <v>38</v>
      </c>
      <c r="H33" s="281"/>
      <c r="I33" s="281"/>
      <c r="J33" s="281"/>
      <c r="K33" s="281"/>
      <c r="L33" s="282"/>
    </row>
    <row r="37" spans="2:12" ht="15.75">
      <c r="B37" s="262" t="s">
        <v>298</v>
      </c>
      <c r="C37" s="263"/>
      <c r="D37" s="263"/>
      <c r="E37" s="263"/>
      <c r="F37" s="263"/>
      <c r="G37" s="263"/>
      <c r="H37" s="263"/>
      <c r="I37" s="263"/>
      <c r="J37" s="263"/>
      <c r="K37" s="263"/>
      <c r="L37" s="264"/>
    </row>
    <row r="38" spans="2:12" ht="21.75" customHeight="1" thickBot="1">
      <c r="B38" s="110" t="s">
        <v>295</v>
      </c>
      <c r="C38" s="265" t="s">
        <v>299</v>
      </c>
      <c r="D38" s="266"/>
      <c r="E38" s="267"/>
      <c r="F38" s="268" t="s">
        <v>296</v>
      </c>
      <c r="G38" s="269"/>
      <c r="H38" s="270"/>
      <c r="I38" s="268" t="s">
        <v>297</v>
      </c>
      <c r="J38" s="269"/>
      <c r="K38" s="270"/>
      <c r="L38" s="109"/>
    </row>
    <row r="39" spans="2:12" ht="12">
      <c r="B39" s="111">
        <v>2013</v>
      </c>
      <c r="C39" s="256">
        <v>324837.785</v>
      </c>
      <c r="D39" s="257"/>
      <c r="E39" s="258"/>
      <c r="F39" s="256">
        <v>364644.002</v>
      </c>
      <c r="G39" s="257"/>
      <c r="H39" s="258"/>
      <c r="I39" s="256">
        <v>0.891</v>
      </c>
      <c r="J39" s="257"/>
      <c r="K39" s="258"/>
      <c r="L39" s="112"/>
    </row>
    <row r="40" spans="2:12" ht="12">
      <c r="B40" s="113">
        <v>2014</v>
      </c>
      <c r="C40" s="250">
        <v>390229.777</v>
      </c>
      <c r="D40" s="251"/>
      <c r="E40" s="252"/>
      <c r="F40" s="250">
        <v>40186.0465</v>
      </c>
      <c r="G40" s="251"/>
      <c r="H40" s="252"/>
      <c r="I40" s="250">
        <v>0.971</v>
      </c>
      <c r="J40" s="251"/>
      <c r="K40" s="252"/>
      <c r="L40" s="114"/>
    </row>
    <row r="41" spans="2:12" ht="12.75" thickBot="1">
      <c r="B41" s="115">
        <v>2015</v>
      </c>
      <c r="C41" s="253">
        <v>406713.579</v>
      </c>
      <c r="D41" s="254"/>
      <c r="E41" s="255"/>
      <c r="F41" s="253">
        <v>410713.579</v>
      </c>
      <c r="G41" s="254"/>
      <c r="H41" s="255"/>
      <c r="I41" s="253">
        <v>0.99</v>
      </c>
      <c r="J41" s="254"/>
      <c r="K41" s="255"/>
      <c r="L41" s="116"/>
    </row>
    <row r="42" spans="2:12" ht="12">
      <c r="B42" s="117">
        <v>2016</v>
      </c>
      <c r="C42" s="259">
        <v>429082.826</v>
      </c>
      <c r="D42" s="260"/>
      <c r="E42" s="261"/>
      <c r="F42" s="259">
        <v>443701.745</v>
      </c>
      <c r="G42" s="260"/>
      <c r="H42" s="261"/>
      <c r="I42" s="259">
        <v>0.967</v>
      </c>
      <c r="J42" s="260"/>
      <c r="K42" s="261"/>
      <c r="L42" s="118"/>
    </row>
    <row r="43" spans="2:12" ht="12">
      <c r="B43" s="113">
        <v>2017</v>
      </c>
      <c r="C43" s="250">
        <v>380697.424</v>
      </c>
      <c r="D43" s="251"/>
      <c r="E43" s="252"/>
      <c r="F43" s="250">
        <v>382697.424</v>
      </c>
      <c r="G43" s="251"/>
      <c r="H43" s="252"/>
      <c r="I43" s="250">
        <v>1.995</v>
      </c>
      <c r="J43" s="251"/>
      <c r="K43" s="252"/>
      <c r="L43" s="114"/>
    </row>
    <row r="44" spans="2:12" ht="12.75" thickBot="1">
      <c r="B44" s="115">
        <v>2018</v>
      </c>
      <c r="C44" s="253">
        <v>400779.388</v>
      </c>
      <c r="D44" s="254"/>
      <c r="E44" s="255"/>
      <c r="F44" s="253">
        <v>400779.388</v>
      </c>
      <c r="G44" s="254"/>
      <c r="H44" s="255"/>
      <c r="I44" s="253">
        <v>1</v>
      </c>
      <c r="J44" s="254"/>
      <c r="K44" s="255"/>
      <c r="L44" s="116"/>
    </row>
  </sheetData>
  <mergeCells count="46">
    <mergeCell ref="B9:B10"/>
    <mergeCell ref="G23:H23"/>
    <mergeCell ref="D27:E27"/>
    <mergeCell ref="G33:L33"/>
    <mergeCell ref="B31:L31"/>
    <mergeCell ref="J15:L15"/>
    <mergeCell ref="J16:L16"/>
    <mergeCell ref="B12:L12"/>
    <mergeCell ref="B19:L19"/>
    <mergeCell ref="G20:L20"/>
    <mergeCell ref="A9:A10"/>
    <mergeCell ref="C9:C10"/>
    <mergeCell ref="F9:F10"/>
    <mergeCell ref="I1:K1"/>
    <mergeCell ref="I2:K2"/>
    <mergeCell ref="A5:K5"/>
    <mergeCell ref="A6:K6"/>
    <mergeCell ref="A7:K7"/>
    <mergeCell ref="D9:E9"/>
    <mergeCell ref="G9:K9"/>
    <mergeCell ref="B37:L37"/>
    <mergeCell ref="C38:E38"/>
    <mergeCell ref="F38:H38"/>
    <mergeCell ref="I38:K38"/>
    <mergeCell ref="I44:K44"/>
    <mergeCell ref="C42:E42"/>
    <mergeCell ref="I42:K42"/>
    <mergeCell ref="C39:E39"/>
    <mergeCell ref="C40:E40"/>
    <mergeCell ref="C41:E41"/>
    <mergeCell ref="F39:H39"/>
    <mergeCell ref="F40:H40"/>
    <mergeCell ref="F41:H41"/>
    <mergeCell ref="F42:H42"/>
    <mergeCell ref="I39:K39"/>
    <mergeCell ref="I40:K40"/>
    <mergeCell ref="I41:K41"/>
    <mergeCell ref="I43:K43"/>
    <mergeCell ref="C43:E43"/>
    <mergeCell ref="C44:E44"/>
    <mergeCell ref="F43:H43"/>
    <mergeCell ref="F44:H44"/>
    <mergeCell ref="G25:L25"/>
    <mergeCell ref="G26:L26"/>
    <mergeCell ref="B28:L28"/>
    <mergeCell ref="B22:L22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12"/>
  <sheetViews>
    <sheetView view="pageBreakPreview" zoomScale="55" zoomScaleSheetLayoutView="55" workbookViewId="0" topLeftCell="A1">
      <selection activeCell="F2" sqref="F2:G2"/>
    </sheetView>
  </sheetViews>
  <sheetFormatPr defaultColWidth="9.00390625" defaultRowHeight="12.75"/>
  <cols>
    <col min="1" max="1" width="13.75390625" style="18" bestFit="1" customWidth="1"/>
    <col min="2" max="2" width="31.625" style="31" customWidth="1"/>
    <col min="3" max="3" width="14.375" style="18" bestFit="1" customWidth="1"/>
    <col min="4" max="4" width="13.25390625" style="18" customWidth="1"/>
    <col min="5" max="5" width="16.625" style="18" customWidth="1"/>
    <col min="6" max="6" width="12.625" style="18" bestFit="1" customWidth="1"/>
    <col min="7" max="7" width="11.25390625" style="18" bestFit="1" customWidth="1"/>
    <col min="8" max="9" width="9.125" style="18" customWidth="1"/>
    <col min="10" max="10" width="14.625" style="18" customWidth="1"/>
    <col min="11" max="16384" width="9.125" style="18" customWidth="1"/>
  </cols>
  <sheetData>
    <row r="1" spans="1:7" ht="16.5">
      <c r="A1" s="15"/>
      <c r="D1" s="14"/>
      <c r="E1" s="17"/>
      <c r="F1" s="292" t="s">
        <v>135</v>
      </c>
      <c r="G1" s="292"/>
    </row>
    <row r="2" spans="1:7" ht="16.5">
      <c r="A2" s="15"/>
      <c r="D2" s="14"/>
      <c r="E2" s="17"/>
      <c r="F2" s="292" t="s">
        <v>476</v>
      </c>
      <c r="G2" s="292"/>
    </row>
    <row r="5" spans="1:8" s="30" customFormat="1" ht="18.75">
      <c r="A5" s="286" t="s">
        <v>204</v>
      </c>
      <c r="B5" s="286"/>
      <c r="C5" s="286"/>
      <c r="D5" s="286"/>
      <c r="E5" s="286"/>
      <c r="F5" s="286"/>
      <c r="G5" s="286"/>
      <c r="H5" s="158"/>
    </row>
    <row r="6" spans="1:8" s="30" customFormat="1" ht="18.75">
      <c r="A6" s="286" t="s">
        <v>205</v>
      </c>
      <c r="B6" s="286"/>
      <c r="C6" s="286"/>
      <c r="D6" s="286"/>
      <c r="E6" s="286"/>
      <c r="F6" s="286"/>
      <c r="G6" s="286"/>
      <c r="H6" s="158"/>
    </row>
    <row r="7" spans="1:8" s="30" customFormat="1" ht="18.75">
      <c r="A7" s="286" t="s">
        <v>206</v>
      </c>
      <c r="B7" s="286"/>
      <c r="C7" s="286"/>
      <c r="D7" s="286"/>
      <c r="E7" s="286"/>
      <c r="F7" s="286"/>
      <c r="G7" s="286"/>
      <c r="H7" s="158"/>
    </row>
    <row r="8" spans="1:8" ht="12.75">
      <c r="A8" s="133"/>
      <c r="B8" s="159"/>
      <c r="C8" s="133"/>
      <c r="D8" s="133"/>
      <c r="E8" s="133"/>
      <c r="F8" s="287" t="s">
        <v>81</v>
      </c>
      <c r="G8" s="287"/>
      <c r="H8" s="133"/>
    </row>
    <row r="9" spans="1:8" ht="15.75" customHeight="1">
      <c r="A9" s="289" t="s">
        <v>200</v>
      </c>
      <c r="B9" s="289" t="s">
        <v>201</v>
      </c>
      <c r="C9" s="289" t="s">
        <v>199</v>
      </c>
      <c r="D9" s="288" t="s">
        <v>188</v>
      </c>
      <c r="E9" s="288"/>
      <c r="F9" s="288"/>
      <c r="G9" s="288"/>
      <c r="H9" s="133"/>
    </row>
    <row r="10" spans="1:8" ht="31.5">
      <c r="A10" s="290"/>
      <c r="B10" s="290"/>
      <c r="C10" s="290"/>
      <c r="D10" s="49" t="s">
        <v>189</v>
      </c>
      <c r="E10" s="49" t="s">
        <v>190</v>
      </c>
      <c r="F10" s="289" t="s">
        <v>234</v>
      </c>
      <c r="G10" s="289" t="s">
        <v>191</v>
      </c>
      <c r="H10" s="133"/>
    </row>
    <row r="11" spans="1:8" ht="157.5">
      <c r="A11" s="291"/>
      <c r="B11" s="291"/>
      <c r="C11" s="291"/>
      <c r="D11" s="49" t="s">
        <v>202</v>
      </c>
      <c r="E11" s="49" t="s">
        <v>203</v>
      </c>
      <c r="F11" s="291"/>
      <c r="G11" s="291"/>
      <c r="H11" s="133"/>
    </row>
    <row r="12" spans="1:8" ht="15.75">
      <c r="A12" s="160" t="s">
        <v>192</v>
      </c>
      <c r="B12" s="160" t="s">
        <v>193</v>
      </c>
      <c r="C12" s="160" t="s">
        <v>194</v>
      </c>
      <c r="D12" s="160" t="s">
        <v>195</v>
      </c>
      <c r="E12" s="160" t="s">
        <v>196</v>
      </c>
      <c r="F12" s="160" t="s">
        <v>197</v>
      </c>
      <c r="G12" s="160" t="s">
        <v>198</v>
      </c>
      <c r="H12" s="133"/>
    </row>
    <row r="13" spans="1:13" ht="40.5">
      <c r="A13" s="161" t="s">
        <v>16</v>
      </c>
      <c r="B13" s="162" t="s">
        <v>15</v>
      </c>
      <c r="C13" s="163">
        <f aca="true" t="shared" si="0" ref="C13:C18">D13+E13+F13+G13</f>
        <v>101.935</v>
      </c>
      <c r="D13" s="164">
        <f>D14+D15+D16+D17+D18</f>
        <v>0</v>
      </c>
      <c r="E13" s="164">
        <f>E14+E15+E16+E17+E18</f>
        <v>85.074</v>
      </c>
      <c r="F13" s="164">
        <f>F14+F15+F16+F17+F18</f>
        <v>2.8609999999999993</v>
      </c>
      <c r="G13" s="164">
        <f>G14+G15+G16+G17+G18</f>
        <v>14</v>
      </c>
      <c r="H13" s="153"/>
      <c r="I13" s="133"/>
      <c r="J13" s="133"/>
      <c r="K13" s="133"/>
      <c r="L13" s="133"/>
      <c r="M13" s="133"/>
    </row>
    <row r="14" spans="1:13" ht="20.25">
      <c r="A14" s="161"/>
      <c r="B14" s="140">
        <v>2016</v>
      </c>
      <c r="C14" s="137">
        <f t="shared" si="0"/>
        <v>0.105</v>
      </c>
      <c r="D14" s="165">
        <f>D20+D32+D74+D116</f>
        <v>0</v>
      </c>
      <c r="E14" s="165">
        <f>E20+E32+E74+E116</f>
        <v>0.102</v>
      </c>
      <c r="F14" s="165">
        <f>F20+F32+F74+F116</f>
        <v>0.003</v>
      </c>
      <c r="G14" s="165">
        <f>G20+G32+G74+G116</f>
        <v>0</v>
      </c>
      <c r="H14" s="153"/>
      <c r="I14" s="133"/>
      <c r="J14" s="165"/>
      <c r="K14" s="133"/>
      <c r="L14" s="133"/>
      <c r="M14" s="133"/>
    </row>
    <row r="15" spans="1:13" ht="15.75">
      <c r="A15" s="142"/>
      <c r="B15" s="140">
        <v>2017</v>
      </c>
      <c r="C15" s="137">
        <f t="shared" si="0"/>
        <v>31.535</v>
      </c>
      <c r="D15" s="165">
        <f aca="true" t="shared" si="1" ref="D15:G18">D21+D33+D75+D117</f>
        <v>0</v>
      </c>
      <c r="E15" s="165">
        <f t="shared" si="1"/>
        <v>29.752</v>
      </c>
      <c r="F15" s="165">
        <f t="shared" si="1"/>
        <v>1.7829999999999997</v>
      </c>
      <c r="G15" s="165">
        <f t="shared" si="1"/>
        <v>0</v>
      </c>
      <c r="H15" s="133"/>
      <c r="I15" s="133"/>
      <c r="J15" s="165"/>
      <c r="K15" s="133"/>
      <c r="L15" s="133"/>
      <c r="M15" s="133"/>
    </row>
    <row r="16" spans="1:13" ht="15.75">
      <c r="A16" s="142"/>
      <c r="B16" s="140">
        <v>2018</v>
      </c>
      <c r="C16" s="137">
        <f t="shared" si="0"/>
        <v>36.795</v>
      </c>
      <c r="D16" s="165">
        <f t="shared" si="1"/>
        <v>0</v>
      </c>
      <c r="E16" s="165">
        <f t="shared" si="1"/>
        <v>34.72</v>
      </c>
      <c r="F16" s="165">
        <f t="shared" si="1"/>
        <v>1.0749999999999997</v>
      </c>
      <c r="G16" s="165">
        <f t="shared" si="1"/>
        <v>1</v>
      </c>
      <c r="H16" s="133"/>
      <c r="I16" s="133"/>
      <c r="J16" s="165"/>
      <c r="K16" s="133"/>
      <c r="L16" s="133"/>
      <c r="M16" s="133"/>
    </row>
    <row r="17" spans="1:13" ht="15.75">
      <c r="A17" s="142"/>
      <c r="B17" s="140">
        <v>2019</v>
      </c>
      <c r="C17" s="137">
        <f t="shared" si="0"/>
        <v>32.25</v>
      </c>
      <c r="D17" s="165">
        <f t="shared" si="1"/>
        <v>0</v>
      </c>
      <c r="E17" s="165">
        <f t="shared" si="1"/>
        <v>20.25</v>
      </c>
      <c r="F17" s="165">
        <f t="shared" si="1"/>
        <v>0</v>
      </c>
      <c r="G17" s="165">
        <f t="shared" si="1"/>
        <v>12</v>
      </c>
      <c r="H17" s="133"/>
      <c r="I17" s="133"/>
      <c r="J17" s="165"/>
      <c r="K17" s="133"/>
      <c r="L17" s="133"/>
      <c r="M17" s="133"/>
    </row>
    <row r="18" spans="1:13" ht="15.75">
      <c r="A18" s="142"/>
      <c r="B18" s="140">
        <v>2020</v>
      </c>
      <c r="C18" s="137">
        <f t="shared" si="0"/>
        <v>1.25</v>
      </c>
      <c r="D18" s="165">
        <f t="shared" si="1"/>
        <v>0</v>
      </c>
      <c r="E18" s="165">
        <f t="shared" si="1"/>
        <v>0.25</v>
      </c>
      <c r="F18" s="165">
        <f t="shared" si="1"/>
        <v>0</v>
      </c>
      <c r="G18" s="165">
        <f>G24+G36+G78+G120</f>
        <v>1</v>
      </c>
      <c r="H18" s="133"/>
      <c r="I18" s="133"/>
      <c r="J18" s="165"/>
      <c r="K18" s="133"/>
      <c r="L18" s="133"/>
      <c r="M18" s="133"/>
    </row>
    <row r="19" spans="1:13" ht="18.75">
      <c r="A19" s="147" t="s">
        <v>17</v>
      </c>
      <c r="B19" s="143" t="s">
        <v>269</v>
      </c>
      <c r="C19" s="145">
        <v>1</v>
      </c>
      <c r="D19" s="151">
        <v>0</v>
      </c>
      <c r="E19" s="151">
        <v>1</v>
      </c>
      <c r="F19" s="151">
        <v>0</v>
      </c>
      <c r="G19" s="151">
        <v>0</v>
      </c>
      <c r="H19" s="153"/>
      <c r="I19" s="133"/>
      <c r="J19" s="133"/>
      <c r="K19" s="133"/>
      <c r="L19" s="133"/>
      <c r="M19" s="133"/>
    </row>
    <row r="20" spans="1:13" ht="18.75">
      <c r="A20" s="147"/>
      <c r="B20" s="49">
        <v>2016</v>
      </c>
      <c r="C20" s="138">
        <v>0</v>
      </c>
      <c r="D20" s="152">
        <v>0</v>
      </c>
      <c r="E20" s="152">
        <v>0</v>
      </c>
      <c r="F20" s="152">
        <v>0</v>
      </c>
      <c r="G20" s="152">
        <v>0</v>
      </c>
      <c r="H20" s="133"/>
      <c r="I20" s="133"/>
      <c r="J20" s="133"/>
      <c r="K20" s="133"/>
      <c r="L20" s="133"/>
      <c r="M20" s="133"/>
    </row>
    <row r="21" spans="1:13" ht="15.75">
      <c r="A21" s="142"/>
      <c r="B21" s="49">
        <v>2017</v>
      </c>
      <c r="C21" s="138">
        <v>0.25</v>
      </c>
      <c r="D21" s="152">
        <v>0</v>
      </c>
      <c r="E21" s="152">
        <v>0.25</v>
      </c>
      <c r="F21" s="152">
        <v>0</v>
      </c>
      <c r="G21" s="152">
        <v>0</v>
      </c>
      <c r="H21" s="133"/>
      <c r="I21" s="133"/>
      <c r="J21" s="133"/>
      <c r="K21" s="133"/>
      <c r="L21" s="133"/>
      <c r="M21" s="133"/>
    </row>
    <row r="22" spans="1:13" ht="15.75">
      <c r="A22" s="142"/>
      <c r="B22" s="49">
        <v>2018</v>
      </c>
      <c r="C22" s="138">
        <v>0.25</v>
      </c>
      <c r="D22" s="152">
        <v>0</v>
      </c>
      <c r="E22" s="152">
        <v>0.25</v>
      </c>
      <c r="F22" s="152">
        <v>0</v>
      </c>
      <c r="G22" s="152">
        <v>0</v>
      </c>
      <c r="H22" s="133"/>
      <c r="I22" s="133"/>
      <c r="J22" s="133"/>
      <c r="K22" s="133"/>
      <c r="L22" s="133"/>
      <c r="M22" s="133"/>
    </row>
    <row r="23" spans="1:13" ht="15.75">
      <c r="A23" s="142"/>
      <c r="B23" s="49">
        <v>2019</v>
      </c>
      <c r="C23" s="138">
        <v>0.25</v>
      </c>
      <c r="D23" s="152">
        <v>0</v>
      </c>
      <c r="E23" s="152">
        <v>0.25</v>
      </c>
      <c r="F23" s="152">
        <v>0</v>
      </c>
      <c r="G23" s="152">
        <v>0</v>
      </c>
      <c r="H23" s="133"/>
      <c r="I23" s="133"/>
      <c r="J23" s="133"/>
      <c r="K23" s="133"/>
      <c r="L23" s="133"/>
      <c r="M23" s="133"/>
    </row>
    <row r="24" spans="1:13" ht="15.75">
      <c r="A24" s="142"/>
      <c r="B24" s="49">
        <v>2020</v>
      </c>
      <c r="C24" s="138">
        <v>0.25</v>
      </c>
      <c r="D24" s="152">
        <v>0</v>
      </c>
      <c r="E24" s="152">
        <v>0.25</v>
      </c>
      <c r="F24" s="152">
        <v>0</v>
      </c>
      <c r="G24" s="152">
        <v>0</v>
      </c>
      <c r="H24" s="133"/>
      <c r="I24" s="133"/>
      <c r="J24" s="133"/>
      <c r="K24" s="133"/>
      <c r="L24" s="133"/>
      <c r="M24" s="133"/>
    </row>
    <row r="25" spans="1:13" ht="110.25">
      <c r="A25" s="142" t="s">
        <v>94</v>
      </c>
      <c r="B25" s="49" t="s">
        <v>272</v>
      </c>
      <c r="C25" s="138">
        <f>C26+C27+C28+C29+C30</f>
        <v>1</v>
      </c>
      <c r="D25" s="138">
        <v>0</v>
      </c>
      <c r="E25" s="138">
        <f>E26+E27+E28+E29+E30</f>
        <v>1</v>
      </c>
      <c r="F25" s="138">
        <f>F26+F27+F28+F29+F30</f>
        <v>0</v>
      </c>
      <c r="G25" s="138">
        <f>G26+G27+G28+G29+G30</f>
        <v>0</v>
      </c>
      <c r="H25" s="153"/>
      <c r="I25" s="133"/>
      <c r="J25" s="133"/>
      <c r="K25" s="133"/>
      <c r="L25" s="133"/>
      <c r="M25" s="133"/>
    </row>
    <row r="26" spans="1:13" ht="15.75">
      <c r="A26" s="142"/>
      <c r="B26" s="49">
        <v>2016</v>
      </c>
      <c r="C26" s="138">
        <f aca="true" t="shared" si="2" ref="C26:C60">D26+E26+F26+G26</f>
        <v>0</v>
      </c>
      <c r="D26" s="138">
        <f>D25</f>
        <v>0</v>
      </c>
      <c r="E26" s="138">
        <v>0</v>
      </c>
      <c r="F26" s="138">
        <v>0</v>
      </c>
      <c r="G26" s="138">
        <v>0</v>
      </c>
      <c r="H26" s="133"/>
      <c r="I26" s="133"/>
      <c r="J26" s="133"/>
      <c r="K26" s="133"/>
      <c r="L26" s="133"/>
      <c r="M26" s="133"/>
    </row>
    <row r="27" spans="1:13" ht="15.75">
      <c r="A27" s="142"/>
      <c r="B27" s="49">
        <v>2017</v>
      </c>
      <c r="C27" s="138">
        <f t="shared" si="2"/>
        <v>0.25</v>
      </c>
      <c r="D27" s="138">
        <v>0</v>
      </c>
      <c r="E27" s="138">
        <v>0.25</v>
      </c>
      <c r="F27" s="138">
        <v>0</v>
      </c>
      <c r="G27" s="138">
        <v>0</v>
      </c>
      <c r="H27" s="133"/>
      <c r="I27" s="133"/>
      <c r="J27" s="133"/>
      <c r="K27" s="133"/>
      <c r="L27" s="133"/>
      <c r="M27" s="133"/>
    </row>
    <row r="28" spans="1:13" ht="15.75">
      <c r="A28" s="142"/>
      <c r="B28" s="49">
        <v>2018</v>
      </c>
      <c r="C28" s="138">
        <f t="shared" si="2"/>
        <v>0.25</v>
      </c>
      <c r="D28" s="138">
        <v>0</v>
      </c>
      <c r="E28" s="138">
        <v>0.25</v>
      </c>
      <c r="F28" s="138">
        <v>0</v>
      </c>
      <c r="G28" s="138">
        <v>0</v>
      </c>
      <c r="H28" s="133"/>
      <c r="I28" s="133"/>
      <c r="J28" s="133"/>
      <c r="K28" s="133"/>
      <c r="L28" s="133"/>
      <c r="M28" s="133"/>
    </row>
    <row r="29" spans="1:13" ht="15.75">
      <c r="A29" s="142"/>
      <c r="B29" s="49">
        <v>2019</v>
      </c>
      <c r="C29" s="138">
        <f t="shared" si="2"/>
        <v>0.25</v>
      </c>
      <c r="D29" s="138">
        <v>0</v>
      </c>
      <c r="E29" s="138">
        <v>0.25</v>
      </c>
      <c r="F29" s="138">
        <v>0</v>
      </c>
      <c r="G29" s="138">
        <v>0</v>
      </c>
      <c r="H29" s="133"/>
      <c r="I29" s="133"/>
      <c r="J29" s="133"/>
      <c r="K29" s="133"/>
      <c r="L29" s="133"/>
      <c r="M29" s="133"/>
    </row>
    <row r="30" spans="1:13" ht="15.75">
      <c r="A30" s="142"/>
      <c r="B30" s="49">
        <v>2020</v>
      </c>
      <c r="C30" s="138">
        <f t="shared" si="2"/>
        <v>0.25</v>
      </c>
      <c r="D30" s="138">
        <v>0</v>
      </c>
      <c r="E30" s="138">
        <v>0.25</v>
      </c>
      <c r="F30" s="138">
        <v>0</v>
      </c>
      <c r="G30" s="138">
        <v>0</v>
      </c>
      <c r="H30" s="133"/>
      <c r="I30" s="133"/>
      <c r="J30" s="133"/>
      <c r="K30" s="133"/>
      <c r="L30" s="133"/>
      <c r="M30" s="133"/>
    </row>
    <row r="31" spans="1:13" ht="37.5">
      <c r="A31" s="147" t="s">
        <v>18</v>
      </c>
      <c r="B31" s="143" t="s">
        <v>4</v>
      </c>
      <c r="C31" s="145">
        <f t="shared" si="2"/>
        <v>0.405</v>
      </c>
      <c r="D31" s="145">
        <f>D32+D33+D34+D35+D36</f>
        <v>0</v>
      </c>
      <c r="E31" s="145">
        <f>E32+E33+E34+E35+E36</f>
        <v>0.374</v>
      </c>
      <c r="F31" s="145">
        <f>F32+F33+F34+F35+F36</f>
        <v>0.031</v>
      </c>
      <c r="G31" s="145">
        <f>G32+G33+G34+G35+G36</f>
        <v>0</v>
      </c>
      <c r="H31" s="153"/>
      <c r="I31" s="133"/>
      <c r="J31" s="133"/>
      <c r="K31" s="133"/>
      <c r="L31" s="133"/>
      <c r="M31" s="133"/>
    </row>
    <row r="32" spans="1:13" ht="18.75">
      <c r="A32" s="147"/>
      <c r="B32" s="49">
        <v>2016</v>
      </c>
      <c r="C32" s="138">
        <f t="shared" si="2"/>
        <v>0.105</v>
      </c>
      <c r="D32" s="138">
        <f>D38+D44+D50+D56+D62+D68</f>
        <v>0</v>
      </c>
      <c r="E32" s="138">
        <f>E38+E44+E50+E56+E62+E68</f>
        <v>0.102</v>
      </c>
      <c r="F32" s="138">
        <f>F38+F44+F50+F56+F62+F68</f>
        <v>0.003</v>
      </c>
      <c r="G32" s="138">
        <f>G38+G44+G50+G56+G62+G68</f>
        <v>0</v>
      </c>
      <c r="H32" s="133"/>
      <c r="I32" s="133"/>
      <c r="J32" s="133"/>
      <c r="K32" s="133"/>
      <c r="L32" s="133"/>
      <c r="M32" s="133"/>
    </row>
    <row r="33" spans="1:13" ht="15.75">
      <c r="A33" s="142"/>
      <c r="B33" s="49">
        <v>2017</v>
      </c>
      <c r="C33" s="138">
        <f t="shared" si="2"/>
        <v>0.105</v>
      </c>
      <c r="D33" s="138">
        <f>D39+D45+D51+D57+D63+D69</f>
        <v>0</v>
      </c>
      <c r="E33" s="138">
        <f aca="true" t="shared" si="3" ref="E33:G35">E39+E45+E51+E57+E63+E69</f>
        <v>0.102</v>
      </c>
      <c r="F33" s="138">
        <f t="shared" si="3"/>
        <v>0.003</v>
      </c>
      <c r="G33" s="138">
        <f t="shared" si="3"/>
        <v>0</v>
      </c>
      <c r="H33" s="133"/>
      <c r="I33" s="133"/>
      <c r="J33" s="133"/>
      <c r="K33" s="133"/>
      <c r="L33" s="133"/>
      <c r="M33" s="133"/>
    </row>
    <row r="34" spans="1:13" ht="15.75">
      <c r="A34" s="142"/>
      <c r="B34" s="49">
        <v>2018</v>
      </c>
      <c r="C34" s="138">
        <f t="shared" si="2"/>
        <v>0.19499999999999998</v>
      </c>
      <c r="D34" s="138">
        <f>D40+D46+D52+D58+D64+D70</f>
        <v>0</v>
      </c>
      <c r="E34" s="138">
        <f t="shared" si="3"/>
        <v>0.16999999999999998</v>
      </c>
      <c r="F34" s="138">
        <f t="shared" si="3"/>
        <v>0.024999999999999998</v>
      </c>
      <c r="G34" s="138">
        <f t="shared" si="3"/>
        <v>0</v>
      </c>
      <c r="H34" s="133"/>
      <c r="I34" s="133"/>
      <c r="J34" s="133"/>
      <c r="K34" s="133"/>
      <c r="L34" s="133"/>
      <c r="M34" s="133"/>
    </row>
    <row r="35" spans="1:13" ht="15.75">
      <c r="A35" s="142"/>
      <c r="B35" s="49">
        <v>2019</v>
      </c>
      <c r="C35" s="138">
        <f t="shared" si="2"/>
        <v>0</v>
      </c>
      <c r="D35" s="138">
        <f>D41+D47+D53+D59+D65+D71</f>
        <v>0</v>
      </c>
      <c r="E35" s="138">
        <f t="shared" si="3"/>
        <v>0</v>
      </c>
      <c r="F35" s="138">
        <f t="shared" si="3"/>
        <v>0</v>
      </c>
      <c r="G35" s="138">
        <f t="shared" si="3"/>
        <v>0</v>
      </c>
      <c r="H35" s="133"/>
      <c r="I35" s="133"/>
      <c r="J35" s="133"/>
      <c r="K35" s="133"/>
      <c r="L35" s="133"/>
      <c r="M35" s="133"/>
    </row>
    <row r="36" spans="1:13" ht="15.75">
      <c r="A36" s="142"/>
      <c r="B36" s="49">
        <v>2020</v>
      </c>
      <c r="C36" s="138">
        <f t="shared" si="2"/>
        <v>0</v>
      </c>
      <c r="D36" s="138">
        <f>D42+D48+D54+D60+D66+D72</f>
        <v>0</v>
      </c>
      <c r="E36" s="138">
        <f>E42+E48+E54+E60+E66+E72</f>
        <v>0</v>
      </c>
      <c r="F36" s="138">
        <f>F42+F48+F54+F60+F66+F72</f>
        <v>0</v>
      </c>
      <c r="G36" s="138">
        <f>G42+G48+G54+G60+G66+G72</f>
        <v>0</v>
      </c>
      <c r="H36" s="133"/>
      <c r="I36" s="133"/>
      <c r="J36" s="133"/>
      <c r="K36" s="133"/>
      <c r="L36" s="133"/>
      <c r="M36" s="133"/>
    </row>
    <row r="37" spans="1:13" ht="157.5">
      <c r="A37" s="142" t="s">
        <v>95</v>
      </c>
      <c r="B37" s="49" t="s">
        <v>345</v>
      </c>
      <c r="C37" s="138">
        <f t="shared" si="2"/>
        <v>0</v>
      </c>
      <c r="D37" s="138">
        <f>D38+D39+D40+D41+D42</f>
        <v>0</v>
      </c>
      <c r="E37" s="138">
        <f>E38+E39+E40+E41+E42</f>
        <v>0</v>
      </c>
      <c r="F37" s="138">
        <f>F38+F39+F40+F41+F42</f>
        <v>0</v>
      </c>
      <c r="G37" s="138">
        <f>G38+G39+G40+G41+G42</f>
        <v>0</v>
      </c>
      <c r="H37" s="153"/>
      <c r="I37" s="133"/>
      <c r="J37" s="133"/>
      <c r="K37" s="133"/>
      <c r="L37" s="133"/>
      <c r="M37" s="133"/>
    </row>
    <row r="38" spans="1:13" ht="15.75">
      <c r="A38" s="142"/>
      <c r="B38" s="49">
        <v>2016</v>
      </c>
      <c r="C38" s="138">
        <f t="shared" si="2"/>
        <v>0</v>
      </c>
      <c r="D38" s="138">
        <v>0</v>
      </c>
      <c r="E38" s="138">
        <v>0</v>
      </c>
      <c r="F38" s="138">
        <v>0</v>
      </c>
      <c r="G38" s="138">
        <v>0</v>
      </c>
      <c r="H38" s="133"/>
      <c r="I38" s="133"/>
      <c r="J38" s="133"/>
      <c r="K38" s="133"/>
      <c r="L38" s="133"/>
      <c r="M38" s="133"/>
    </row>
    <row r="39" spans="1:13" ht="15.75">
      <c r="A39" s="142"/>
      <c r="B39" s="49">
        <v>2017</v>
      </c>
      <c r="C39" s="138">
        <f t="shared" si="2"/>
        <v>0</v>
      </c>
      <c r="D39" s="138">
        <v>0</v>
      </c>
      <c r="E39" s="138">
        <v>0</v>
      </c>
      <c r="F39" s="138">
        <v>0</v>
      </c>
      <c r="G39" s="138">
        <v>0</v>
      </c>
      <c r="H39" s="133"/>
      <c r="I39" s="133"/>
      <c r="J39" s="133"/>
      <c r="K39" s="133"/>
      <c r="L39" s="133"/>
      <c r="M39" s="133"/>
    </row>
    <row r="40" spans="1:13" ht="15.75">
      <c r="A40" s="142"/>
      <c r="B40" s="49">
        <v>2018</v>
      </c>
      <c r="C40" s="138">
        <f t="shared" si="2"/>
        <v>0</v>
      </c>
      <c r="D40" s="138">
        <v>0</v>
      </c>
      <c r="E40" s="138">
        <v>0</v>
      </c>
      <c r="F40" s="138">
        <v>0</v>
      </c>
      <c r="G40" s="138">
        <v>0</v>
      </c>
      <c r="H40" s="133"/>
      <c r="I40" s="133"/>
      <c r="J40" s="133"/>
      <c r="K40" s="133"/>
      <c r="L40" s="133"/>
      <c r="M40" s="133"/>
    </row>
    <row r="41" spans="1:13" ht="15.75">
      <c r="A41" s="142"/>
      <c r="B41" s="49">
        <v>2019</v>
      </c>
      <c r="C41" s="138">
        <f t="shared" si="2"/>
        <v>0</v>
      </c>
      <c r="D41" s="138">
        <v>0</v>
      </c>
      <c r="E41" s="138">
        <v>0</v>
      </c>
      <c r="F41" s="138">
        <v>0</v>
      </c>
      <c r="G41" s="138">
        <v>0</v>
      </c>
      <c r="H41" s="133"/>
      <c r="I41" s="133"/>
      <c r="J41" s="133"/>
      <c r="K41" s="133"/>
      <c r="L41" s="133"/>
      <c r="M41" s="133"/>
    </row>
    <row r="42" spans="1:13" ht="15.75">
      <c r="A42" s="142"/>
      <c r="B42" s="49">
        <v>2020</v>
      </c>
      <c r="C42" s="138">
        <f t="shared" si="2"/>
        <v>0</v>
      </c>
      <c r="D42" s="138">
        <v>0</v>
      </c>
      <c r="E42" s="138">
        <v>0</v>
      </c>
      <c r="F42" s="138">
        <v>0</v>
      </c>
      <c r="G42" s="138">
        <v>0</v>
      </c>
      <c r="H42" s="133"/>
      <c r="I42" s="133"/>
      <c r="J42" s="133"/>
      <c r="K42" s="133"/>
      <c r="L42" s="133"/>
      <c r="M42" s="133"/>
    </row>
    <row r="43" spans="1:13" ht="110.25">
      <c r="A43" s="142" t="s">
        <v>96</v>
      </c>
      <c r="B43" s="49" t="s">
        <v>396</v>
      </c>
      <c r="C43" s="138">
        <f t="shared" si="2"/>
        <v>0.315</v>
      </c>
      <c r="D43" s="138">
        <f>D44+D45+D46+D47+D48</f>
        <v>0</v>
      </c>
      <c r="E43" s="138">
        <f>E44+E45+E46+E47+E48</f>
        <v>0.306</v>
      </c>
      <c r="F43" s="138">
        <f>F44+F45+F46+F47+F48</f>
        <v>0.009000000000000001</v>
      </c>
      <c r="G43" s="138">
        <f>G44+G45+G46+G47+G48</f>
        <v>0</v>
      </c>
      <c r="H43" s="153"/>
      <c r="I43" s="133"/>
      <c r="J43" s="133"/>
      <c r="K43" s="133"/>
      <c r="L43" s="133"/>
      <c r="M43" s="133"/>
    </row>
    <row r="44" spans="1:13" ht="15.75">
      <c r="A44" s="142"/>
      <c r="B44" s="49">
        <v>2016</v>
      </c>
      <c r="C44" s="138">
        <f t="shared" si="2"/>
        <v>0.105</v>
      </c>
      <c r="D44" s="138">
        <v>0</v>
      </c>
      <c r="E44" s="138">
        <v>0.102</v>
      </c>
      <c r="F44" s="138">
        <v>0.003</v>
      </c>
      <c r="G44" s="138">
        <v>0</v>
      </c>
      <c r="H44" s="133"/>
      <c r="I44" s="133"/>
      <c r="J44" s="133"/>
      <c r="K44" s="133"/>
      <c r="L44" s="133"/>
      <c r="M44" s="133"/>
    </row>
    <row r="45" spans="1:13" ht="15.75">
      <c r="A45" s="142"/>
      <c r="B45" s="49">
        <v>2017</v>
      </c>
      <c r="C45" s="138">
        <f t="shared" si="2"/>
        <v>0.105</v>
      </c>
      <c r="D45" s="138">
        <v>0</v>
      </c>
      <c r="E45" s="138">
        <v>0.102</v>
      </c>
      <c r="F45" s="138">
        <v>0.003</v>
      </c>
      <c r="G45" s="138">
        <v>0</v>
      </c>
      <c r="H45" s="133"/>
      <c r="I45" s="133"/>
      <c r="J45" s="133"/>
      <c r="K45" s="133"/>
      <c r="L45" s="133"/>
      <c r="M45" s="133"/>
    </row>
    <row r="46" spans="1:13" ht="15.75">
      <c r="A46" s="142"/>
      <c r="B46" s="49">
        <v>2018</v>
      </c>
      <c r="C46" s="138">
        <f t="shared" si="2"/>
        <v>0.105</v>
      </c>
      <c r="D46" s="138">
        <v>0</v>
      </c>
      <c r="E46" s="138">
        <v>0.102</v>
      </c>
      <c r="F46" s="138">
        <v>0.003</v>
      </c>
      <c r="G46" s="138">
        <v>0</v>
      </c>
      <c r="H46" s="133"/>
      <c r="I46" s="133"/>
      <c r="J46" s="133"/>
      <c r="K46" s="133"/>
      <c r="L46" s="133"/>
      <c r="M46" s="133"/>
    </row>
    <row r="47" spans="1:13" s="32" customFormat="1" ht="15.75">
      <c r="A47" s="142"/>
      <c r="B47" s="49">
        <v>2019</v>
      </c>
      <c r="C47" s="138">
        <f t="shared" si="2"/>
        <v>0</v>
      </c>
      <c r="D47" s="138">
        <v>0</v>
      </c>
      <c r="E47" s="138">
        <v>0</v>
      </c>
      <c r="F47" s="138">
        <v>0</v>
      </c>
      <c r="G47" s="138">
        <v>0</v>
      </c>
      <c r="H47" s="156"/>
      <c r="I47" s="156"/>
      <c r="J47" s="156"/>
      <c r="K47" s="156"/>
      <c r="L47" s="156"/>
      <c r="M47" s="156"/>
    </row>
    <row r="48" spans="1:13" ht="15.75">
      <c r="A48" s="142"/>
      <c r="B48" s="49">
        <v>2020</v>
      </c>
      <c r="C48" s="138">
        <f t="shared" si="2"/>
        <v>0</v>
      </c>
      <c r="D48" s="138">
        <v>0</v>
      </c>
      <c r="E48" s="138">
        <v>0</v>
      </c>
      <c r="F48" s="138">
        <v>0</v>
      </c>
      <c r="G48" s="138">
        <v>0</v>
      </c>
      <c r="H48" s="133"/>
      <c r="I48" s="133"/>
      <c r="J48" s="133"/>
      <c r="K48" s="133"/>
      <c r="L48" s="133"/>
      <c r="M48" s="133"/>
    </row>
    <row r="49" spans="1:13" ht="110.25">
      <c r="A49" s="142" t="s">
        <v>97</v>
      </c>
      <c r="B49" s="49" t="s">
        <v>346</v>
      </c>
      <c r="C49" s="138">
        <f t="shared" si="2"/>
        <v>0</v>
      </c>
      <c r="D49" s="138">
        <f>D50+D51+D52+D53+D54</f>
        <v>0</v>
      </c>
      <c r="E49" s="138">
        <f>E50+E51+E52+E53+E54</f>
        <v>0</v>
      </c>
      <c r="F49" s="138">
        <f>F50+F51+F52+F53+F54</f>
        <v>0</v>
      </c>
      <c r="G49" s="138">
        <f>G50+G51+G52+G53+G54</f>
        <v>0</v>
      </c>
      <c r="H49" s="153"/>
      <c r="I49" s="133"/>
      <c r="J49" s="133"/>
      <c r="K49" s="133"/>
      <c r="L49" s="133"/>
      <c r="M49" s="133"/>
    </row>
    <row r="50" spans="1:13" ht="15.75">
      <c r="A50" s="142"/>
      <c r="B50" s="49">
        <v>2016</v>
      </c>
      <c r="C50" s="138">
        <f t="shared" si="2"/>
        <v>0</v>
      </c>
      <c r="D50" s="138">
        <v>0</v>
      </c>
      <c r="E50" s="138">
        <v>0</v>
      </c>
      <c r="F50" s="138">
        <v>0</v>
      </c>
      <c r="G50" s="138">
        <v>0</v>
      </c>
      <c r="H50" s="133"/>
      <c r="I50" s="133"/>
      <c r="J50" s="133"/>
      <c r="K50" s="133"/>
      <c r="L50" s="133"/>
      <c r="M50" s="133"/>
    </row>
    <row r="51" spans="1:13" ht="15.75">
      <c r="A51" s="142"/>
      <c r="B51" s="49">
        <v>2017</v>
      </c>
      <c r="C51" s="138">
        <f t="shared" si="2"/>
        <v>0</v>
      </c>
      <c r="D51" s="138">
        <v>0</v>
      </c>
      <c r="E51" s="138">
        <v>0</v>
      </c>
      <c r="F51" s="138">
        <v>0</v>
      </c>
      <c r="G51" s="138">
        <v>0</v>
      </c>
      <c r="H51" s="133"/>
      <c r="I51" s="133"/>
      <c r="J51" s="133"/>
      <c r="K51" s="133"/>
      <c r="L51" s="133"/>
      <c r="M51" s="133"/>
    </row>
    <row r="52" spans="1:13" ht="15.75">
      <c r="A52" s="142"/>
      <c r="B52" s="49">
        <v>2018</v>
      </c>
      <c r="C52" s="138">
        <f t="shared" si="2"/>
        <v>0</v>
      </c>
      <c r="D52" s="138">
        <v>0</v>
      </c>
      <c r="E52" s="138">
        <v>0</v>
      </c>
      <c r="F52" s="138">
        <v>0</v>
      </c>
      <c r="G52" s="138">
        <v>0</v>
      </c>
      <c r="H52" s="133"/>
      <c r="I52" s="133"/>
      <c r="J52" s="133"/>
      <c r="K52" s="133"/>
      <c r="L52" s="133"/>
      <c r="M52" s="133"/>
    </row>
    <row r="53" spans="1:13" ht="15.75">
      <c r="A53" s="142"/>
      <c r="B53" s="49">
        <v>2019</v>
      </c>
      <c r="C53" s="138">
        <f t="shared" si="2"/>
        <v>0</v>
      </c>
      <c r="D53" s="138">
        <v>0</v>
      </c>
      <c r="E53" s="138">
        <v>0</v>
      </c>
      <c r="F53" s="138">
        <v>0</v>
      </c>
      <c r="G53" s="138">
        <v>0</v>
      </c>
      <c r="H53" s="133"/>
      <c r="I53" s="133"/>
      <c r="J53" s="133"/>
      <c r="K53" s="133"/>
      <c r="L53" s="133"/>
      <c r="M53" s="133"/>
    </row>
    <row r="54" spans="1:13" ht="15.75">
      <c r="A54" s="142"/>
      <c r="B54" s="49">
        <v>2020</v>
      </c>
      <c r="C54" s="138">
        <f t="shared" si="2"/>
        <v>0</v>
      </c>
      <c r="D54" s="138">
        <v>0</v>
      </c>
      <c r="E54" s="138">
        <v>0</v>
      </c>
      <c r="F54" s="138">
        <v>0</v>
      </c>
      <c r="G54" s="138">
        <v>0</v>
      </c>
      <c r="H54" s="133"/>
      <c r="I54" s="133"/>
      <c r="J54" s="133"/>
      <c r="K54" s="133"/>
      <c r="L54" s="133"/>
      <c r="M54" s="133"/>
    </row>
    <row r="55" spans="1:13" ht="173.25">
      <c r="A55" s="142" t="s">
        <v>146</v>
      </c>
      <c r="B55" s="49" t="s">
        <v>338</v>
      </c>
      <c r="C55" s="138">
        <f t="shared" si="2"/>
        <v>0.09</v>
      </c>
      <c r="D55" s="138">
        <f>D56+D57+D58+D59+D60</f>
        <v>0</v>
      </c>
      <c r="E55" s="138">
        <f>E56+E57+E58+E59+E60</f>
        <v>0.068</v>
      </c>
      <c r="F55" s="138">
        <f>F56+F57+F58+F59+F60</f>
        <v>0.022</v>
      </c>
      <c r="G55" s="138">
        <f>G56+G57+G58+G59+G60</f>
        <v>0</v>
      </c>
      <c r="H55" s="153"/>
      <c r="I55" s="133"/>
      <c r="J55" s="133"/>
      <c r="K55" s="133"/>
      <c r="L55" s="133"/>
      <c r="M55" s="133"/>
    </row>
    <row r="56" spans="1:13" ht="15.75">
      <c r="A56" s="142"/>
      <c r="B56" s="49">
        <v>2016</v>
      </c>
      <c r="C56" s="138">
        <f t="shared" si="2"/>
        <v>0</v>
      </c>
      <c r="D56" s="138">
        <v>0</v>
      </c>
      <c r="E56" s="138">
        <v>0</v>
      </c>
      <c r="F56" s="138">
        <v>0</v>
      </c>
      <c r="G56" s="138">
        <v>0</v>
      </c>
      <c r="H56" s="133"/>
      <c r="I56" s="133"/>
      <c r="J56" s="133"/>
      <c r="K56" s="133"/>
      <c r="L56" s="133"/>
      <c r="M56" s="133"/>
    </row>
    <row r="57" spans="1:13" ht="15.75">
      <c r="A57" s="142"/>
      <c r="B57" s="49">
        <v>2017</v>
      </c>
      <c r="C57" s="138">
        <f t="shared" si="2"/>
        <v>0</v>
      </c>
      <c r="D57" s="138">
        <v>0</v>
      </c>
      <c r="E57" s="138">
        <v>0</v>
      </c>
      <c r="F57" s="138">
        <v>0</v>
      </c>
      <c r="G57" s="138">
        <v>0</v>
      </c>
      <c r="H57" s="133"/>
      <c r="I57" s="133"/>
      <c r="J57" s="133"/>
      <c r="K57" s="133"/>
      <c r="L57" s="133"/>
      <c r="M57" s="133"/>
    </row>
    <row r="58" spans="1:13" ht="15.75">
      <c r="A58" s="142"/>
      <c r="B58" s="49">
        <v>2018</v>
      </c>
      <c r="C58" s="138">
        <f t="shared" si="2"/>
        <v>0.09</v>
      </c>
      <c r="D58" s="138">
        <v>0</v>
      </c>
      <c r="E58" s="138">
        <v>0.068</v>
      </c>
      <c r="F58" s="138">
        <v>0.022</v>
      </c>
      <c r="G58" s="138">
        <v>0</v>
      </c>
      <c r="H58" s="133"/>
      <c r="I58" s="133"/>
      <c r="J58" s="133"/>
      <c r="K58" s="133"/>
      <c r="L58" s="133"/>
      <c r="M58" s="133"/>
    </row>
    <row r="59" spans="1:13" ht="15.75">
      <c r="A59" s="142"/>
      <c r="B59" s="49">
        <v>2019</v>
      </c>
      <c r="C59" s="138">
        <f t="shared" si="2"/>
        <v>0</v>
      </c>
      <c r="D59" s="138">
        <v>0</v>
      </c>
      <c r="E59" s="138">
        <v>0</v>
      </c>
      <c r="F59" s="138">
        <v>0</v>
      </c>
      <c r="G59" s="138">
        <v>0</v>
      </c>
      <c r="H59" s="133"/>
      <c r="I59" s="133"/>
      <c r="J59" s="133"/>
      <c r="K59" s="133"/>
      <c r="L59" s="133"/>
      <c r="M59" s="133"/>
    </row>
    <row r="60" spans="1:13" ht="15.75">
      <c r="A60" s="142"/>
      <c r="B60" s="49">
        <v>2020</v>
      </c>
      <c r="C60" s="138">
        <f t="shared" si="2"/>
        <v>0</v>
      </c>
      <c r="D60" s="138">
        <v>0</v>
      </c>
      <c r="E60" s="138">
        <v>0</v>
      </c>
      <c r="F60" s="138">
        <v>0</v>
      </c>
      <c r="G60" s="138">
        <v>0</v>
      </c>
      <c r="H60" s="133"/>
      <c r="I60" s="133"/>
      <c r="J60" s="133"/>
      <c r="K60" s="133"/>
      <c r="L60" s="133"/>
      <c r="M60" s="133"/>
    </row>
    <row r="61" spans="1:13" ht="110.25">
      <c r="A61" s="142" t="s">
        <v>147</v>
      </c>
      <c r="B61" s="49" t="s">
        <v>347</v>
      </c>
      <c r="C61" s="138">
        <f aca="true" t="shared" si="4" ref="C61:C72">D61+E61+F61+G61</f>
        <v>0</v>
      </c>
      <c r="D61" s="138">
        <f>D62+D63+D64+D65+D66</f>
        <v>0</v>
      </c>
      <c r="E61" s="138">
        <f>E62+E63+E64+E65+E66</f>
        <v>0</v>
      </c>
      <c r="F61" s="138">
        <f>F62+F63+F64+F65+F66</f>
        <v>0</v>
      </c>
      <c r="G61" s="138">
        <f>G62+G63+G64+G65+G66</f>
        <v>0</v>
      </c>
      <c r="H61" s="153"/>
      <c r="I61" s="133"/>
      <c r="J61" s="133"/>
      <c r="K61" s="133"/>
      <c r="L61" s="133"/>
      <c r="M61" s="133"/>
    </row>
    <row r="62" spans="1:13" ht="15.75">
      <c r="A62" s="142"/>
      <c r="B62" s="49">
        <v>2016</v>
      </c>
      <c r="C62" s="138">
        <f t="shared" si="4"/>
        <v>0</v>
      </c>
      <c r="D62" s="138">
        <v>0</v>
      </c>
      <c r="E62" s="138">
        <v>0</v>
      </c>
      <c r="F62" s="138">
        <v>0</v>
      </c>
      <c r="G62" s="138">
        <v>0</v>
      </c>
      <c r="H62" s="133"/>
      <c r="I62" s="133"/>
      <c r="J62" s="133"/>
      <c r="K62" s="133"/>
      <c r="L62" s="133"/>
      <c r="M62" s="133"/>
    </row>
    <row r="63" spans="1:13" ht="15.75">
      <c r="A63" s="142"/>
      <c r="B63" s="49">
        <v>2017</v>
      </c>
      <c r="C63" s="138">
        <f t="shared" si="4"/>
        <v>0</v>
      </c>
      <c r="D63" s="138">
        <v>0</v>
      </c>
      <c r="E63" s="138">
        <v>0</v>
      </c>
      <c r="F63" s="138">
        <v>0</v>
      </c>
      <c r="G63" s="138">
        <v>0</v>
      </c>
      <c r="H63" s="133"/>
      <c r="I63" s="133"/>
      <c r="J63" s="133"/>
      <c r="K63" s="133"/>
      <c r="L63" s="133"/>
      <c r="M63" s="133"/>
    </row>
    <row r="64" spans="1:13" ht="15.75">
      <c r="A64" s="142"/>
      <c r="B64" s="49">
        <v>2018</v>
      </c>
      <c r="C64" s="138">
        <f t="shared" si="4"/>
        <v>0</v>
      </c>
      <c r="D64" s="138">
        <v>0</v>
      </c>
      <c r="E64" s="138">
        <v>0</v>
      </c>
      <c r="F64" s="138">
        <v>0</v>
      </c>
      <c r="G64" s="138">
        <v>0</v>
      </c>
      <c r="H64" s="133"/>
      <c r="I64" s="133"/>
      <c r="J64" s="133"/>
      <c r="K64" s="133"/>
      <c r="L64" s="133"/>
      <c r="M64" s="133"/>
    </row>
    <row r="65" spans="1:13" ht="15.75">
      <c r="A65" s="142"/>
      <c r="B65" s="49">
        <v>2019</v>
      </c>
      <c r="C65" s="138">
        <f t="shared" si="4"/>
        <v>0</v>
      </c>
      <c r="D65" s="138">
        <v>0</v>
      </c>
      <c r="E65" s="138">
        <v>0</v>
      </c>
      <c r="F65" s="138">
        <v>0</v>
      </c>
      <c r="G65" s="138">
        <v>0</v>
      </c>
      <c r="H65" s="133"/>
      <c r="I65" s="133"/>
      <c r="J65" s="133"/>
      <c r="K65" s="133"/>
      <c r="L65" s="133"/>
      <c r="M65" s="133"/>
    </row>
    <row r="66" spans="1:13" ht="15.75">
      <c r="A66" s="142"/>
      <c r="B66" s="49">
        <v>2020</v>
      </c>
      <c r="C66" s="138">
        <f t="shared" si="4"/>
        <v>0</v>
      </c>
      <c r="D66" s="138">
        <v>0</v>
      </c>
      <c r="E66" s="138">
        <v>0</v>
      </c>
      <c r="F66" s="138">
        <v>0</v>
      </c>
      <c r="G66" s="138">
        <v>0</v>
      </c>
      <c r="H66" s="133"/>
      <c r="I66" s="133"/>
      <c r="J66" s="133"/>
      <c r="K66" s="133"/>
      <c r="L66" s="133"/>
      <c r="M66" s="133"/>
    </row>
    <row r="67" spans="1:13" ht="78.75">
      <c r="A67" s="142" t="s">
        <v>348</v>
      </c>
      <c r="B67" s="49" t="s">
        <v>349</v>
      </c>
      <c r="C67" s="138">
        <f t="shared" si="4"/>
        <v>0</v>
      </c>
      <c r="D67" s="138">
        <f>D68+D69+D70+D71+D72</f>
        <v>0</v>
      </c>
      <c r="E67" s="138">
        <f>E68+E69+E70+E71+E72</f>
        <v>0</v>
      </c>
      <c r="F67" s="138">
        <f>F68+F69+F70+F71+F72</f>
        <v>0</v>
      </c>
      <c r="G67" s="138">
        <f>G68+G69+G70+G71+G72</f>
        <v>0</v>
      </c>
      <c r="H67" s="153"/>
      <c r="I67" s="133"/>
      <c r="J67" s="133"/>
      <c r="K67" s="133"/>
      <c r="L67" s="133"/>
      <c r="M67" s="133"/>
    </row>
    <row r="68" spans="1:13" ht="15.75">
      <c r="A68" s="142"/>
      <c r="B68" s="49">
        <v>2016</v>
      </c>
      <c r="C68" s="138">
        <f t="shared" si="4"/>
        <v>0</v>
      </c>
      <c r="D68" s="138">
        <v>0</v>
      </c>
      <c r="E68" s="138">
        <v>0</v>
      </c>
      <c r="F68" s="138">
        <v>0</v>
      </c>
      <c r="G68" s="138">
        <v>0</v>
      </c>
      <c r="H68" s="133"/>
      <c r="I68" s="133"/>
      <c r="J68" s="133"/>
      <c r="K68" s="133"/>
      <c r="L68" s="133"/>
      <c r="M68" s="133"/>
    </row>
    <row r="69" spans="1:13" ht="15.75">
      <c r="A69" s="142"/>
      <c r="B69" s="49">
        <v>2017</v>
      </c>
      <c r="C69" s="138">
        <f t="shared" si="4"/>
        <v>0</v>
      </c>
      <c r="D69" s="138">
        <v>0</v>
      </c>
      <c r="E69" s="138">
        <v>0</v>
      </c>
      <c r="F69" s="138">
        <v>0</v>
      </c>
      <c r="G69" s="138">
        <v>0</v>
      </c>
      <c r="H69" s="133"/>
      <c r="I69" s="133"/>
      <c r="J69" s="133"/>
      <c r="K69" s="133"/>
      <c r="L69" s="133"/>
      <c r="M69" s="133"/>
    </row>
    <row r="70" spans="1:13" ht="15.75">
      <c r="A70" s="142"/>
      <c r="B70" s="49">
        <v>2018</v>
      </c>
      <c r="C70" s="138">
        <f t="shared" si="4"/>
        <v>0</v>
      </c>
      <c r="D70" s="138">
        <v>0</v>
      </c>
      <c r="E70" s="138">
        <v>0</v>
      </c>
      <c r="F70" s="138">
        <v>0</v>
      </c>
      <c r="G70" s="138">
        <v>0</v>
      </c>
      <c r="H70" s="133"/>
      <c r="I70" s="133"/>
      <c r="J70" s="133"/>
      <c r="K70" s="133"/>
      <c r="L70" s="133"/>
      <c r="M70" s="133"/>
    </row>
    <row r="71" spans="1:13" ht="15.75">
      <c r="A71" s="142"/>
      <c r="B71" s="49">
        <v>2019</v>
      </c>
      <c r="C71" s="138">
        <f t="shared" si="4"/>
        <v>0</v>
      </c>
      <c r="D71" s="138">
        <v>0</v>
      </c>
      <c r="E71" s="138">
        <v>0</v>
      </c>
      <c r="F71" s="138">
        <v>0</v>
      </c>
      <c r="G71" s="138">
        <v>0</v>
      </c>
      <c r="H71" s="133"/>
      <c r="I71" s="133"/>
      <c r="J71" s="133"/>
      <c r="K71" s="133"/>
      <c r="L71" s="133"/>
      <c r="M71" s="133"/>
    </row>
    <row r="72" spans="1:13" ht="15.75">
      <c r="A72" s="142"/>
      <c r="B72" s="49">
        <v>2020</v>
      </c>
      <c r="C72" s="138">
        <f t="shared" si="4"/>
        <v>0</v>
      </c>
      <c r="D72" s="138">
        <v>0</v>
      </c>
      <c r="E72" s="138">
        <v>0</v>
      </c>
      <c r="F72" s="138">
        <v>0</v>
      </c>
      <c r="G72" s="138">
        <v>0</v>
      </c>
      <c r="H72" s="133"/>
      <c r="I72" s="133"/>
      <c r="J72" s="133"/>
      <c r="K72" s="133"/>
      <c r="L72" s="133"/>
      <c r="M72" s="133"/>
    </row>
    <row r="73" spans="1:13" ht="18.75">
      <c r="A73" s="147" t="s">
        <v>44</v>
      </c>
      <c r="B73" s="143" t="s">
        <v>149</v>
      </c>
      <c r="C73" s="137">
        <v>69.53</v>
      </c>
      <c r="D73" s="137">
        <v>0</v>
      </c>
      <c r="E73" s="137">
        <v>63.7</v>
      </c>
      <c r="F73" s="137">
        <v>2.83</v>
      </c>
      <c r="G73" s="137">
        <v>3</v>
      </c>
      <c r="H73" s="153"/>
      <c r="I73" s="133"/>
      <c r="J73" s="133"/>
      <c r="K73" s="133"/>
      <c r="L73" s="133"/>
      <c r="M73" s="133"/>
    </row>
    <row r="74" spans="1:13" ht="15.75">
      <c r="A74" s="142"/>
      <c r="B74" s="49">
        <v>2016</v>
      </c>
      <c r="C74" s="138">
        <v>0</v>
      </c>
      <c r="D74" s="138">
        <f>D80+D86+D92+D98+D104+D110</f>
        <v>0</v>
      </c>
      <c r="E74" s="138">
        <f>E80+E86+E92+E98+E104+E110</f>
        <v>0</v>
      </c>
      <c r="F74" s="138">
        <f>F80+F86+F92+F98+F104+F110</f>
        <v>0</v>
      </c>
      <c r="G74" s="138">
        <f>G80+G86+G92+G98+G104+G110</f>
        <v>0</v>
      </c>
      <c r="H74" s="133"/>
      <c r="I74" s="133"/>
      <c r="J74" s="133"/>
      <c r="K74" s="133"/>
      <c r="L74" s="133"/>
      <c r="M74" s="133"/>
    </row>
    <row r="75" spans="1:13" ht="15.75">
      <c r="A75" s="142"/>
      <c r="B75" s="49">
        <v>2017</v>
      </c>
      <c r="C75" s="138">
        <v>31.18</v>
      </c>
      <c r="D75" s="138">
        <f aca="true" t="shared" si="5" ref="D75:G78">D81+D87+D93+D99+D105+D111</f>
        <v>0</v>
      </c>
      <c r="E75" s="138">
        <f t="shared" si="5"/>
        <v>29.4</v>
      </c>
      <c r="F75" s="138">
        <f t="shared" si="5"/>
        <v>1.7799999999999998</v>
      </c>
      <c r="G75" s="138">
        <f t="shared" si="5"/>
        <v>0</v>
      </c>
      <c r="H75" s="133"/>
      <c r="I75" s="133"/>
      <c r="J75" s="133"/>
      <c r="K75" s="133"/>
      <c r="L75" s="133"/>
      <c r="M75" s="133"/>
    </row>
    <row r="76" spans="1:13" ht="15.75">
      <c r="A76" s="142"/>
      <c r="B76" s="49">
        <v>2018</v>
      </c>
      <c r="C76" s="138">
        <v>36.35</v>
      </c>
      <c r="D76" s="138">
        <f t="shared" si="5"/>
        <v>0</v>
      </c>
      <c r="E76" s="138">
        <f t="shared" si="5"/>
        <v>34.3</v>
      </c>
      <c r="F76" s="138">
        <f t="shared" si="5"/>
        <v>1.0499999999999998</v>
      </c>
      <c r="G76" s="138">
        <f t="shared" si="5"/>
        <v>1</v>
      </c>
      <c r="H76" s="133"/>
      <c r="I76" s="133"/>
      <c r="J76" s="133"/>
      <c r="K76" s="133"/>
      <c r="L76" s="133"/>
      <c r="M76" s="133"/>
    </row>
    <row r="77" spans="1:13" ht="15.75">
      <c r="A77" s="142"/>
      <c r="B77" s="49">
        <v>2019</v>
      </c>
      <c r="C77" s="138">
        <v>1</v>
      </c>
      <c r="D77" s="138">
        <f t="shared" si="5"/>
        <v>0</v>
      </c>
      <c r="E77" s="138">
        <f t="shared" si="5"/>
        <v>0</v>
      </c>
      <c r="F77" s="138">
        <f t="shared" si="5"/>
        <v>0</v>
      </c>
      <c r="G77" s="138">
        <f t="shared" si="5"/>
        <v>1</v>
      </c>
      <c r="H77" s="133"/>
      <c r="I77" s="133"/>
      <c r="J77" s="133"/>
      <c r="K77" s="133"/>
      <c r="L77" s="133"/>
      <c r="M77" s="133"/>
    </row>
    <row r="78" spans="1:13" ht="15.75">
      <c r="A78" s="142"/>
      <c r="B78" s="49">
        <v>2020</v>
      </c>
      <c r="C78" s="138">
        <v>1</v>
      </c>
      <c r="D78" s="138">
        <f t="shared" si="5"/>
        <v>0</v>
      </c>
      <c r="E78" s="138">
        <f t="shared" si="5"/>
        <v>0</v>
      </c>
      <c r="F78" s="138">
        <f t="shared" si="5"/>
        <v>0</v>
      </c>
      <c r="G78" s="138">
        <f>G84+G90+G96+G102+G108+G114</f>
        <v>1</v>
      </c>
      <c r="H78" s="133"/>
      <c r="I78" s="133"/>
      <c r="J78" s="133"/>
      <c r="K78" s="133"/>
      <c r="L78" s="133"/>
      <c r="M78" s="133"/>
    </row>
    <row r="79" spans="1:13" ht="78.75">
      <c r="A79" s="142" t="s">
        <v>150</v>
      </c>
      <c r="B79" s="49" t="s">
        <v>152</v>
      </c>
      <c r="C79" s="138">
        <f aca="true" t="shared" si="6" ref="C79:C108">D79+E79+F79+G79</f>
        <v>0.7</v>
      </c>
      <c r="D79" s="138">
        <f>D80+D81+D82+D83+D84</f>
        <v>0</v>
      </c>
      <c r="E79" s="138">
        <f>E80+E81+E82+E83+E84</f>
        <v>0</v>
      </c>
      <c r="F79" s="138">
        <f>F80+F81+F82+F83+F84</f>
        <v>0.7</v>
      </c>
      <c r="G79" s="138">
        <f>G80+G81+G82+G83+G84</f>
        <v>0</v>
      </c>
      <c r="H79" s="153"/>
      <c r="I79" s="133"/>
      <c r="J79" s="133"/>
      <c r="K79" s="133"/>
      <c r="L79" s="133"/>
      <c r="M79" s="133"/>
    </row>
    <row r="80" spans="1:13" ht="15.75">
      <c r="A80" s="142"/>
      <c r="B80" s="49">
        <v>2016</v>
      </c>
      <c r="C80" s="138">
        <f t="shared" si="6"/>
        <v>0</v>
      </c>
      <c r="D80" s="138">
        <v>0</v>
      </c>
      <c r="E80" s="138">
        <v>0</v>
      </c>
      <c r="F80" s="138">
        <v>0</v>
      </c>
      <c r="G80" s="138">
        <v>0</v>
      </c>
      <c r="H80" s="133"/>
      <c r="I80" s="133"/>
      <c r="J80" s="133"/>
      <c r="K80" s="133"/>
      <c r="L80" s="133"/>
      <c r="M80" s="133"/>
    </row>
    <row r="81" spans="1:13" ht="15.75">
      <c r="A81" s="142"/>
      <c r="B81" s="49">
        <v>2017</v>
      </c>
      <c r="C81" s="138">
        <f t="shared" si="6"/>
        <v>0.35</v>
      </c>
      <c r="D81" s="138">
        <v>0</v>
      </c>
      <c r="E81" s="138">
        <v>0</v>
      </c>
      <c r="F81" s="138">
        <v>0.35</v>
      </c>
      <c r="G81" s="138">
        <v>0</v>
      </c>
      <c r="H81" s="133"/>
      <c r="I81" s="133"/>
      <c r="J81" s="133"/>
      <c r="K81" s="133"/>
      <c r="L81" s="133"/>
      <c r="M81" s="133"/>
    </row>
    <row r="82" spans="1:13" ht="15.75">
      <c r="A82" s="142"/>
      <c r="B82" s="49">
        <v>2018</v>
      </c>
      <c r="C82" s="138">
        <f t="shared" si="6"/>
        <v>0.35</v>
      </c>
      <c r="D82" s="138">
        <v>0</v>
      </c>
      <c r="E82" s="138">
        <v>0</v>
      </c>
      <c r="F82" s="138">
        <v>0.35</v>
      </c>
      <c r="G82" s="138">
        <v>0</v>
      </c>
      <c r="H82" s="133"/>
      <c r="I82" s="133"/>
      <c r="J82" s="133"/>
      <c r="K82" s="133"/>
      <c r="L82" s="133"/>
      <c r="M82" s="133"/>
    </row>
    <row r="83" spans="1:13" ht="15.75">
      <c r="A83" s="142"/>
      <c r="B83" s="49">
        <v>2019</v>
      </c>
      <c r="C83" s="138">
        <f t="shared" si="6"/>
        <v>0</v>
      </c>
      <c r="D83" s="138">
        <v>0</v>
      </c>
      <c r="E83" s="138">
        <v>0</v>
      </c>
      <c r="F83" s="138">
        <v>0</v>
      </c>
      <c r="G83" s="138">
        <v>0</v>
      </c>
      <c r="H83" s="133"/>
      <c r="I83" s="133"/>
      <c r="J83" s="133"/>
      <c r="K83" s="133"/>
      <c r="L83" s="133"/>
      <c r="M83" s="133"/>
    </row>
    <row r="84" spans="1:13" ht="15.75">
      <c r="A84" s="142"/>
      <c r="B84" s="49">
        <v>2020</v>
      </c>
      <c r="C84" s="138">
        <f t="shared" si="6"/>
        <v>0</v>
      </c>
      <c r="D84" s="138">
        <v>0</v>
      </c>
      <c r="E84" s="138">
        <v>0</v>
      </c>
      <c r="F84" s="138">
        <v>0</v>
      </c>
      <c r="G84" s="138">
        <v>0</v>
      </c>
      <c r="H84" s="133"/>
      <c r="I84" s="133"/>
      <c r="J84" s="133"/>
      <c r="K84" s="133"/>
      <c r="L84" s="133"/>
      <c r="M84" s="133"/>
    </row>
    <row r="85" spans="1:13" ht="47.25">
      <c r="A85" s="142" t="s">
        <v>151</v>
      </c>
      <c r="B85" s="49" t="s">
        <v>155</v>
      </c>
      <c r="C85" s="138">
        <f t="shared" si="6"/>
        <v>0.03</v>
      </c>
      <c r="D85" s="138">
        <f>D86+D87+D88+D89+D90</f>
        <v>0</v>
      </c>
      <c r="E85" s="138">
        <f>E86+E87+E88+E89+E90</f>
        <v>0</v>
      </c>
      <c r="F85" s="138">
        <f>F86+F87+F88+F89+F90</f>
        <v>0.03</v>
      </c>
      <c r="G85" s="138">
        <f>G86+G87+G88+G89+G90</f>
        <v>0</v>
      </c>
      <c r="H85" s="153"/>
      <c r="I85" s="133"/>
      <c r="J85" s="133"/>
      <c r="K85" s="133"/>
      <c r="L85" s="133"/>
      <c r="M85" s="133"/>
    </row>
    <row r="86" spans="1:13" ht="15.75">
      <c r="A86" s="142"/>
      <c r="B86" s="49">
        <v>2016</v>
      </c>
      <c r="C86" s="138">
        <f t="shared" si="6"/>
        <v>0</v>
      </c>
      <c r="D86" s="138">
        <v>0</v>
      </c>
      <c r="E86" s="138">
        <v>0</v>
      </c>
      <c r="F86" s="138">
        <v>0</v>
      </c>
      <c r="G86" s="138">
        <v>0</v>
      </c>
      <c r="H86" s="133"/>
      <c r="I86" s="133"/>
      <c r="J86" s="133"/>
      <c r="K86" s="133"/>
      <c r="L86" s="133"/>
      <c r="M86" s="133"/>
    </row>
    <row r="87" spans="1:13" ht="15.75">
      <c r="A87" s="142"/>
      <c r="B87" s="49">
        <v>2017</v>
      </c>
      <c r="C87" s="138">
        <f t="shared" si="6"/>
        <v>0.03</v>
      </c>
      <c r="D87" s="138">
        <v>0</v>
      </c>
      <c r="E87" s="138">
        <v>0</v>
      </c>
      <c r="F87" s="138">
        <v>0.03</v>
      </c>
      <c r="G87" s="138">
        <v>0</v>
      </c>
      <c r="H87" s="133"/>
      <c r="I87" s="133"/>
      <c r="J87" s="133"/>
      <c r="K87" s="133"/>
      <c r="L87" s="133"/>
      <c r="M87" s="133"/>
    </row>
    <row r="88" spans="1:13" ht="15.75">
      <c r="A88" s="142"/>
      <c r="B88" s="49">
        <v>2018</v>
      </c>
      <c r="C88" s="138">
        <f t="shared" si="6"/>
        <v>0</v>
      </c>
      <c r="D88" s="138">
        <v>0</v>
      </c>
      <c r="E88" s="138">
        <v>0</v>
      </c>
      <c r="F88" s="138">
        <v>0</v>
      </c>
      <c r="G88" s="138">
        <v>0</v>
      </c>
      <c r="H88" s="133"/>
      <c r="I88" s="133"/>
      <c r="J88" s="133"/>
      <c r="K88" s="133"/>
      <c r="L88" s="133"/>
      <c r="M88" s="133"/>
    </row>
    <row r="89" spans="1:13" ht="15.75">
      <c r="A89" s="142"/>
      <c r="B89" s="49">
        <v>2019</v>
      </c>
      <c r="C89" s="138">
        <f t="shared" si="6"/>
        <v>0</v>
      </c>
      <c r="D89" s="138">
        <v>0</v>
      </c>
      <c r="E89" s="138">
        <v>0</v>
      </c>
      <c r="F89" s="138">
        <v>0</v>
      </c>
      <c r="G89" s="138">
        <v>0</v>
      </c>
      <c r="H89" s="133"/>
      <c r="I89" s="133"/>
      <c r="J89" s="133"/>
      <c r="K89" s="133"/>
      <c r="L89" s="133"/>
      <c r="M89" s="133"/>
    </row>
    <row r="90" spans="1:13" ht="15.75">
      <c r="A90" s="142"/>
      <c r="B90" s="49">
        <v>2020</v>
      </c>
      <c r="C90" s="138">
        <f t="shared" si="6"/>
        <v>0</v>
      </c>
      <c r="D90" s="138">
        <v>0</v>
      </c>
      <c r="E90" s="138">
        <v>0</v>
      </c>
      <c r="F90" s="138">
        <v>0</v>
      </c>
      <c r="G90" s="138">
        <v>0</v>
      </c>
      <c r="H90" s="133"/>
      <c r="I90" s="133"/>
      <c r="J90" s="133"/>
      <c r="K90" s="133"/>
      <c r="L90" s="133"/>
      <c r="M90" s="133"/>
    </row>
    <row r="91" spans="1:13" ht="31.5">
      <c r="A91" s="142" t="s">
        <v>153</v>
      </c>
      <c r="B91" s="49" t="s">
        <v>383</v>
      </c>
      <c r="C91" s="138">
        <f t="shared" si="6"/>
        <v>65</v>
      </c>
      <c r="D91" s="138">
        <f>D92+D93+D94+D95+D96</f>
        <v>0</v>
      </c>
      <c r="E91" s="138">
        <f>E92+E93+E94+E95+E96</f>
        <v>63.699999999999996</v>
      </c>
      <c r="F91" s="138">
        <f>F92+F93+F94+F95+F96</f>
        <v>1.2999999999999998</v>
      </c>
      <c r="G91" s="138">
        <f>G92+G93+G94+G95+G96</f>
        <v>0</v>
      </c>
      <c r="H91" s="153"/>
      <c r="I91" s="133"/>
      <c r="J91" s="133"/>
      <c r="K91" s="133"/>
      <c r="L91" s="133"/>
      <c r="M91" s="133"/>
    </row>
    <row r="92" spans="1:13" ht="15.75">
      <c r="A92" s="142"/>
      <c r="B92" s="49">
        <v>2016</v>
      </c>
      <c r="C92" s="138">
        <f t="shared" si="6"/>
        <v>0</v>
      </c>
      <c r="D92" s="138">
        <v>0</v>
      </c>
      <c r="E92" s="138">
        <v>0</v>
      </c>
      <c r="F92" s="138">
        <v>0</v>
      </c>
      <c r="G92" s="138">
        <v>0</v>
      </c>
      <c r="H92" s="133"/>
      <c r="I92" s="133"/>
      <c r="J92" s="133"/>
      <c r="K92" s="133"/>
      <c r="L92" s="133"/>
      <c r="M92" s="133"/>
    </row>
    <row r="93" spans="1:13" ht="15.75">
      <c r="A93" s="142"/>
      <c r="B93" s="49">
        <v>2017</v>
      </c>
      <c r="C93" s="138">
        <f t="shared" si="6"/>
        <v>30</v>
      </c>
      <c r="D93" s="138">
        <v>0</v>
      </c>
      <c r="E93" s="138">
        <v>29.4</v>
      </c>
      <c r="F93" s="138">
        <v>0.6</v>
      </c>
      <c r="G93" s="138">
        <v>0</v>
      </c>
      <c r="H93" s="133"/>
      <c r="I93" s="133"/>
      <c r="J93" s="133"/>
      <c r="K93" s="133"/>
      <c r="L93" s="133"/>
      <c r="M93" s="133"/>
    </row>
    <row r="94" spans="1:13" s="32" customFormat="1" ht="15.75">
      <c r="A94" s="142"/>
      <c r="B94" s="49">
        <v>2018</v>
      </c>
      <c r="C94" s="138">
        <f t="shared" si="6"/>
        <v>35</v>
      </c>
      <c r="D94" s="138">
        <v>0</v>
      </c>
      <c r="E94" s="138">
        <v>34.3</v>
      </c>
      <c r="F94" s="138">
        <v>0.7</v>
      </c>
      <c r="G94" s="138">
        <v>0</v>
      </c>
      <c r="H94" s="156"/>
      <c r="I94" s="156"/>
      <c r="J94" s="156"/>
      <c r="K94" s="156"/>
      <c r="L94" s="156"/>
      <c r="M94" s="156"/>
    </row>
    <row r="95" spans="1:13" ht="15.75">
      <c r="A95" s="142"/>
      <c r="B95" s="49">
        <v>2019</v>
      </c>
      <c r="C95" s="138">
        <f t="shared" si="6"/>
        <v>0</v>
      </c>
      <c r="D95" s="138">
        <v>0</v>
      </c>
      <c r="E95" s="138">
        <v>0</v>
      </c>
      <c r="F95" s="138">
        <v>0</v>
      </c>
      <c r="G95" s="138">
        <v>0</v>
      </c>
      <c r="H95" s="133"/>
      <c r="I95" s="133"/>
      <c r="J95" s="133"/>
      <c r="K95" s="133"/>
      <c r="L95" s="133"/>
      <c r="M95" s="133"/>
    </row>
    <row r="96" spans="1:13" ht="15.75">
      <c r="A96" s="142"/>
      <c r="B96" s="49">
        <v>2020</v>
      </c>
      <c r="C96" s="138">
        <f t="shared" si="6"/>
        <v>0</v>
      </c>
      <c r="D96" s="138">
        <v>0</v>
      </c>
      <c r="E96" s="138">
        <v>0</v>
      </c>
      <c r="F96" s="138">
        <v>0</v>
      </c>
      <c r="G96" s="138">
        <v>0</v>
      </c>
      <c r="H96" s="133"/>
      <c r="I96" s="133"/>
      <c r="J96" s="133"/>
      <c r="K96" s="133"/>
      <c r="L96" s="133"/>
      <c r="M96" s="133"/>
    </row>
    <row r="97" spans="1:13" ht="94.5">
      <c r="A97" s="142" t="s">
        <v>154</v>
      </c>
      <c r="B97" s="49" t="s">
        <v>158</v>
      </c>
      <c r="C97" s="138">
        <f t="shared" si="6"/>
        <v>0.2</v>
      </c>
      <c r="D97" s="138">
        <f>D98+D99+D100+D101+D102</f>
        <v>0</v>
      </c>
      <c r="E97" s="138">
        <f>E98+E99+E100+E101+E102</f>
        <v>0</v>
      </c>
      <c r="F97" s="138">
        <f>F98+F99+F100+F101+F102</f>
        <v>0.2</v>
      </c>
      <c r="G97" s="138">
        <f>G98+G99+G100+G101+G102</f>
        <v>0</v>
      </c>
      <c r="H97" s="153"/>
      <c r="I97" s="133"/>
      <c r="J97" s="133"/>
      <c r="K97" s="133"/>
      <c r="L97" s="133"/>
      <c r="M97" s="133"/>
    </row>
    <row r="98" spans="1:13" ht="15.75">
      <c r="A98" s="142"/>
      <c r="B98" s="49">
        <v>2016</v>
      </c>
      <c r="C98" s="138">
        <f t="shared" si="6"/>
        <v>0</v>
      </c>
      <c r="D98" s="138">
        <v>0</v>
      </c>
      <c r="E98" s="138">
        <v>0</v>
      </c>
      <c r="F98" s="138">
        <v>0</v>
      </c>
      <c r="G98" s="138">
        <v>0</v>
      </c>
      <c r="H98" s="133"/>
      <c r="I98" s="133"/>
      <c r="J98" s="133"/>
      <c r="K98" s="133"/>
      <c r="L98" s="133"/>
      <c r="M98" s="133"/>
    </row>
    <row r="99" spans="1:13" ht="15.75">
      <c r="A99" s="142"/>
      <c r="B99" s="49">
        <v>2017</v>
      </c>
      <c r="C99" s="138">
        <f t="shared" si="6"/>
        <v>0.2</v>
      </c>
      <c r="D99" s="138">
        <v>0</v>
      </c>
      <c r="E99" s="138">
        <v>0</v>
      </c>
      <c r="F99" s="138">
        <v>0.2</v>
      </c>
      <c r="G99" s="138">
        <v>0</v>
      </c>
      <c r="H99" s="133"/>
      <c r="I99" s="133"/>
      <c r="J99" s="133"/>
      <c r="K99" s="133"/>
      <c r="L99" s="133"/>
      <c r="M99" s="133"/>
    </row>
    <row r="100" spans="1:13" ht="15.75">
      <c r="A100" s="142"/>
      <c r="B100" s="49">
        <v>2018</v>
      </c>
      <c r="C100" s="138">
        <f t="shared" si="6"/>
        <v>0</v>
      </c>
      <c r="D100" s="138">
        <v>0</v>
      </c>
      <c r="E100" s="138">
        <v>0</v>
      </c>
      <c r="F100" s="138">
        <v>0</v>
      </c>
      <c r="G100" s="138">
        <v>0</v>
      </c>
      <c r="H100" s="133"/>
      <c r="I100" s="133"/>
      <c r="J100" s="133"/>
      <c r="K100" s="133"/>
      <c r="L100" s="133"/>
      <c r="M100" s="133"/>
    </row>
    <row r="101" spans="1:13" ht="15.75">
      <c r="A101" s="142"/>
      <c r="B101" s="49">
        <v>2019</v>
      </c>
      <c r="C101" s="138">
        <f t="shared" si="6"/>
        <v>0</v>
      </c>
      <c r="D101" s="138">
        <v>0</v>
      </c>
      <c r="E101" s="138">
        <v>0</v>
      </c>
      <c r="F101" s="138">
        <v>0</v>
      </c>
      <c r="G101" s="138">
        <v>0</v>
      </c>
      <c r="H101" s="133"/>
      <c r="I101" s="133"/>
      <c r="J101" s="133"/>
      <c r="K101" s="133"/>
      <c r="L101" s="133"/>
      <c r="M101" s="133"/>
    </row>
    <row r="102" spans="1:13" ht="15.75">
      <c r="A102" s="142"/>
      <c r="B102" s="49">
        <v>2020</v>
      </c>
      <c r="C102" s="138">
        <f t="shared" si="6"/>
        <v>0</v>
      </c>
      <c r="D102" s="138">
        <v>0</v>
      </c>
      <c r="E102" s="138">
        <v>0</v>
      </c>
      <c r="F102" s="138">
        <v>0</v>
      </c>
      <c r="G102" s="138">
        <v>0</v>
      </c>
      <c r="H102" s="133"/>
      <c r="I102" s="133"/>
      <c r="J102" s="133"/>
      <c r="K102" s="133"/>
      <c r="L102" s="133"/>
      <c r="M102" s="133"/>
    </row>
    <row r="103" spans="1:13" ht="47.25">
      <c r="A103" s="142" t="s">
        <v>157</v>
      </c>
      <c r="B103" s="49" t="s">
        <v>262</v>
      </c>
      <c r="C103" s="138">
        <f t="shared" si="6"/>
        <v>3</v>
      </c>
      <c r="D103" s="138">
        <f>D104+D105+D106+D107+D108</f>
        <v>0</v>
      </c>
      <c r="E103" s="138">
        <f>E104+E105+E106+E107+E108</f>
        <v>0</v>
      </c>
      <c r="F103" s="138">
        <f>F104+F105+F106+F107+F108</f>
        <v>0</v>
      </c>
      <c r="G103" s="138">
        <f>G104+G105+G106+G107+G108</f>
        <v>3</v>
      </c>
      <c r="H103" s="153"/>
      <c r="I103" s="133"/>
      <c r="J103" s="133"/>
      <c r="K103" s="133"/>
      <c r="L103" s="133"/>
      <c r="M103" s="133"/>
    </row>
    <row r="104" spans="1:13" ht="15.75">
      <c r="A104" s="142"/>
      <c r="B104" s="49">
        <v>2016</v>
      </c>
      <c r="C104" s="138">
        <f t="shared" si="6"/>
        <v>0</v>
      </c>
      <c r="D104" s="138">
        <v>0</v>
      </c>
      <c r="E104" s="138">
        <v>0</v>
      </c>
      <c r="F104" s="138">
        <v>0</v>
      </c>
      <c r="G104" s="138">
        <v>0</v>
      </c>
      <c r="H104" s="133"/>
      <c r="I104" s="133"/>
      <c r="J104" s="133"/>
      <c r="K104" s="133"/>
      <c r="L104" s="133"/>
      <c r="M104" s="133"/>
    </row>
    <row r="105" spans="1:13" ht="15.75">
      <c r="A105" s="142"/>
      <c r="B105" s="49">
        <v>2017</v>
      </c>
      <c r="C105" s="138">
        <f t="shared" si="6"/>
        <v>0</v>
      </c>
      <c r="D105" s="138">
        <v>0</v>
      </c>
      <c r="E105" s="138">
        <v>0</v>
      </c>
      <c r="F105" s="138">
        <v>0</v>
      </c>
      <c r="G105" s="138">
        <v>0</v>
      </c>
      <c r="H105" s="133"/>
      <c r="I105" s="133"/>
      <c r="J105" s="133"/>
      <c r="K105" s="133"/>
      <c r="L105" s="133"/>
      <c r="M105" s="133"/>
    </row>
    <row r="106" spans="1:13" ht="15.75">
      <c r="A106" s="142"/>
      <c r="B106" s="49">
        <v>2018</v>
      </c>
      <c r="C106" s="138">
        <f t="shared" si="6"/>
        <v>1</v>
      </c>
      <c r="D106" s="138">
        <v>0</v>
      </c>
      <c r="E106" s="138">
        <v>0</v>
      </c>
      <c r="F106" s="138">
        <v>0</v>
      </c>
      <c r="G106" s="138">
        <v>1</v>
      </c>
      <c r="H106" s="133"/>
      <c r="I106" s="133"/>
      <c r="J106" s="133"/>
      <c r="K106" s="133"/>
      <c r="L106" s="133"/>
      <c r="M106" s="133"/>
    </row>
    <row r="107" spans="1:13" ht="15.75">
      <c r="A107" s="142"/>
      <c r="B107" s="49">
        <v>2019</v>
      </c>
      <c r="C107" s="138">
        <f t="shared" si="6"/>
        <v>1</v>
      </c>
      <c r="D107" s="138">
        <v>0</v>
      </c>
      <c r="E107" s="138">
        <v>0</v>
      </c>
      <c r="F107" s="138">
        <v>0</v>
      </c>
      <c r="G107" s="138">
        <v>1</v>
      </c>
      <c r="H107" s="133"/>
      <c r="I107" s="133"/>
      <c r="J107" s="133"/>
      <c r="K107" s="133"/>
      <c r="L107" s="133"/>
      <c r="M107" s="133"/>
    </row>
    <row r="108" spans="1:13" ht="15.75">
      <c r="A108" s="142"/>
      <c r="B108" s="49">
        <v>2020</v>
      </c>
      <c r="C108" s="138">
        <f t="shared" si="6"/>
        <v>1</v>
      </c>
      <c r="D108" s="138">
        <v>0</v>
      </c>
      <c r="E108" s="138">
        <v>0</v>
      </c>
      <c r="F108" s="138">
        <v>0</v>
      </c>
      <c r="G108" s="138">
        <v>1</v>
      </c>
      <c r="H108" s="133"/>
      <c r="I108" s="133"/>
      <c r="J108" s="133"/>
      <c r="K108" s="133"/>
      <c r="L108" s="133"/>
      <c r="M108" s="133"/>
    </row>
    <row r="109" spans="1:13" ht="31.5">
      <c r="A109" s="142" t="s">
        <v>159</v>
      </c>
      <c r="B109" s="49" t="s">
        <v>160</v>
      </c>
      <c r="C109" s="138">
        <f aca="true" t="shared" si="7" ref="C109:C140">D109+E109+F109+G109</f>
        <v>0.6</v>
      </c>
      <c r="D109" s="138">
        <f>D110++D111+D112+D113+D114</f>
        <v>0</v>
      </c>
      <c r="E109" s="138">
        <f>E110++E111+E112+E113+E114</f>
        <v>0</v>
      </c>
      <c r="F109" s="138">
        <f>F110++F111+F112+F113+F114</f>
        <v>0.6</v>
      </c>
      <c r="G109" s="138">
        <f>G110++G111+G112+G113+G114</f>
        <v>0</v>
      </c>
      <c r="H109" s="153"/>
      <c r="I109" s="133"/>
      <c r="J109" s="133"/>
      <c r="K109" s="133"/>
      <c r="L109" s="133"/>
      <c r="M109" s="133"/>
    </row>
    <row r="110" spans="1:13" ht="15.75">
      <c r="A110" s="142"/>
      <c r="B110" s="49">
        <v>2016</v>
      </c>
      <c r="C110" s="138">
        <f t="shared" si="7"/>
        <v>0</v>
      </c>
      <c r="D110" s="138">
        <v>0</v>
      </c>
      <c r="E110" s="138">
        <v>0</v>
      </c>
      <c r="F110" s="138">
        <v>0</v>
      </c>
      <c r="G110" s="138">
        <v>0</v>
      </c>
      <c r="H110" s="133"/>
      <c r="I110" s="133"/>
      <c r="J110" s="133"/>
      <c r="K110" s="133"/>
      <c r="L110" s="133"/>
      <c r="M110" s="133"/>
    </row>
    <row r="111" spans="1:13" ht="15.75">
      <c r="A111" s="142"/>
      <c r="B111" s="49">
        <v>2017</v>
      </c>
      <c r="C111" s="138">
        <f t="shared" si="7"/>
        <v>0.6</v>
      </c>
      <c r="D111" s="138">
        <v>0</v>
      </c>
      <c r="E111" s="138">
        <v>0</v>
      </c>
      <c r="F111" s="138">
        <v>0.6</v>
      </c>
      <c r="G111" s="138">
        <v>0</v>
      </c>
      <c r="H111" s="133"/>
      <c r="I111" s="133"/>
      <c r="J111" s="133"/>
      <c r="K111" s="133"/>
      <c r="L111" s="133"/>
      <c r="M111" s="133"/>
    </row>
    <row r="112" spans="1:13" ht="15.75">
      <c r="A112" s="142"/>
      <c r="B112" s="49">
        <v>2018</v>
      </c>
      <c r="C112" s="138">
        <f t="shared" si="7"/>
        <v>0</v>
      </c>
      <c r="D112" s="138">
        <v>0</v>
      </c>
      <c r="E112" s="138">
        <v>0</v>
      </c>
      <c r="F112" s="138">
        <v>0</v>
      </c>
      <c r="G112" s="138">
        <v>0</v>
      </c>
      <c r="H112" s="133"/>
      <c r="I112" s="133"/>
      <c r="J112" s="133"/>
      <c r="K112" s="133"/>
      <c r="L112" s="133"/>
      <c r="M112" s="133"/>
    </row>
    <row r="113" spans="1:13" ht="15.75">
      <c r="A113" s="142"/>
      <c r="B113" s="49">
        <v>2019</v>
      </c>
      <c r="C113" s="138">
        <f t="shared" si="7"/>
        <v>0</v>
      </c>
      <c r="D113" s="138">
        <v>0</v>
      </c>
      <c r="E113" s="138">
        <v>0</v>
      </c>
      <c r="F113" s="138">
        <v>0</v>
      </c>
      <c r="G113" s="138">
        <v>0</v>
      </c>
      <c r="H113" s="133"/>
      <c r="I113" s="133"/>
      <c r="J113" s="133"/>
      <c r="K113" s="133"/>
      <c r="L113" s="133"/>
      <c r="M113" s="133"/>
    </row>
    <row r="114" spans="1:13" ht="15.75">
      <c r="A114" s="142"/>
      <c r="B114" s="49">
        <v>2020</v>
      </c>
      <c r="C114" s="138">
        <f t="shared" si="7"/>
        <v>0</v>
      </c>
      <c r="D114" s="138">
        <v>0</v>
      </c>
      <c r="E114" s="138">
        <v>0</v>
      </c>
      <c r="F114" s="138">
        <v>0</v>
      </c>
      <c r="G114" s="138">
        <v>0</v>
      </c>
      <c r="H114" s="133"/>
      <c r="I114" s="133"/>
      <c r="J114" s="133"/>
      <c r="K114" s="133"/>
      <c r="L114" s="133"/>
      <c r="M114" s="133"/>
    </row>
    <row r="115" spans="1:13" ht="56.25">
      <c r="A115" s="147" t="s">
        <v>161</v>
      </c>
      <c r="B115" s="143" t="s">
        <v>162</v>
      </c>
      <c r="C115" s="137">
        <f t="shared" si="7"/>
        <v>31</v>
      </c>
      <c r="D115" s="137">
        <f>D116+D117+D118+D119+D120</f>
        <v>0</v>
      </c>
      <c r="E115" s="137">
        <f>E116+E117+E118+E119+E120</f>
        <v>20</v>
      </c>
      <c r="F115" s="137">
        <f>F116+F117+F118+F119+F120</f>
        <v>0</v>
      </c>
      <c r="G115" s="137">
        <f>G116+G117+G118+G119+G120</f>
        <v>11</v>
      </c>
      <c r="H115" s="153"/>
      <c r="I115" s="133"/>
      <c r="J115" s="133"/>
      <c r="K115" s="133"/>
      <c r="L115" s="133"/>
      <c r="M115" s="133"/>
    </row>
    <row r="116" spans="1:13" ht="15.75">
      <c r="A116" s="142"/>
      <c r="B116" s="49">
        <v>2016</v>
      </c>
      <c r="C116" s="138">
        <f t="shared" si="7"/>
        <v>0</v>
      </c>
      <c r="D116" s="138">
        <f>D122</f>
        <v>0</v>
      </c>
      <c r="E116" s="138">
        <f>E122</f>
        <v>0</v>
      </c>
      <c r="F116" s="138">
        <f>F122</f>
        <v>0</v>
      </c>
      <c r="G116" s="138">
        <f>G122</f>
        <v>0</v>
      </c>
      <c r="H116" s="133"/>
      <c r="I116" s="133"/>
      <c r="J116" s="133"/>
      <c r="K116" s="133"/>
      <c r="L116" s="133"/>
      <c r="M116" s="133"/>
    </row>
    <row r="117" spans="1:13" ht="15.75">
      <c r="A117" s="142"/>
      <c r="B117" s="49">
        <v>2017</v>
      </c>
      <c r="C117" s="138">
        <f t="shared" si="7"/>
        <v>0</v>
      </c>
      <c r="D117" s="138">
        <f aca="true" t="shared" si="8" ref="D117:G120">D123</f>
        <v>0</v>
      </c>
      <c r="E117" s="138">
        <f t="shared" si="8"/>
        <v>0</v>
      </c>
      <c r="F117" s="138">
        <f t="shared" si="8"/>
        <v>0</v>
      </c>
      <c r="G117" s="138">
        <f t="shared" si="8"/>
        <v>0</v>
      </c>
      <c r="H117" s="133"/>
      <c r="I117" s="133"/>
      <c r="J117" s="133"/>
      <c r="K117" s="133"/>
      <c r="L117" s="133"/>
      <c r="M117" s="133"/>
    </row>
    <row r="118" spans="1:13" ht="15.75">
      <c r="A118" s="142"/>
      <c r="B118" s="49">
        <v>2018</v>
      </c>
      <c r="C118" s="138">
        <f t="shared" si="7"/>
        <v>0</v>
      </c>
      <c r="D118" s="138">
        <f t="shared" si="8"/>
        <v>0</v>
      </c>
      <c r="E118" s="138">
        <f t="shared" si="8"/>
        <v>0</v>
      </c>
      <c r="F118" s="138">
        <f t="shared" si="8"/>
        <v>0</v>
      </c>
      <c r="G118" s="138">
        <f t="shared" si="8"/>
        <v>0</v>
      </c>
      <c r="H118" s="133"/>
      <c r="I118" s="133"/>
      <c r="J118" s="133"/>
      <c r="K118" s="133"/>
      <c r="L118" s="133"/>
      <c r="M118" s="133"/>
    </row>
    <row r="119" spans="1:13" ht="15.75">
      <c r="A119" s="142"/>
      <c r="B119" s="49">
        <v>2019</v>
      </c>
      <c r="C119" s="138">
        <f t="shared" si="7"/>
        <v>31</v>
      </c>
      <c r="D119" s="138">
        <f t="shared" si="8"/>
        <v>0</v>
      </c>
      <c r="E119" s="138">
        <f t="shared" si="8"/>
        <v>20</v>
      </c>
      <c r="F119" s="138">
        <f t="shared" si="8"/>
        <v>0</v>
      </c>
      <c r="G119" s="138">
        <f t="shared" si="8"/>
        <v>11</v>
      </c>
      <c r="H119" s="133"/>
      <c r="I119" s="133"/>
      <c r="J119" s="133"/>
      <c r="K119" s="133"/>
      <c r="L119" s="133"/>
      <c r="M119" s="133"/>
    </row>
    <row r="120" spans="1:13" ht="15.75">
      <c r="A120" s="142"/>
      <c r="B120" s="49">
        <v>2020</v>
      </c>
      <c r="C120" s="138">
        <f t="shared" si="7"/>
        <v>0</v>
      </c>
      <c r="D120" s="138">
        <f t="shared" si="8"/>
        <v>0</v>
      </c>
      <c r="E120" s="138">
        <f t="shared" si="8"/>
        <v>0</v>
      </c>
      <c r="F120" s="138">
        <f t="shared" si="8"/>
        <v>0</v>
      </c>
      <c r="G120" s="138">
        <f t="shared" si="8"/>
        <v>0</v>
      </c>
      <c r="H120" s="133"/>
      <c r="I120" s="133"/>
      <c r="J120" s="133"/>
      <c r="K120" s="133"/>
      <c r="L120" s="133"/>
      <c r="M120" s="133"/>
    </row>
    <row r="121" spans="1:13" ht="78.75">
      <c r="A121" s="142" t="s">
        <v>163</v>
      </c>
      <c r="B121" s="49" t="s">
        <v>398</v>
      </c>
      <c r="C121" s="138">
        <f t="shared" si="7"/>
        <v>31</v>
      </c>
      <c r="D121" s="138">
        <f>D122+D123+D124+D125+D126</f>
        <v>0</v>
      </c>
      <c r="E121" s="138">
        <f>E122+E123+E124+E125+E126</f>
        <v>20</v>
      </c>
      <c r="F121" s="138">
        <f>F122+F123+F124+F125+F126</f>
        <v>0</v>
      </c>
      <c r="G121" s="138">
        <f>G122+G123+G124+G125+G126</f>
        <v>11</v>
      </c>
      <c r="H121" s="153"/>
      <c r="I121" s="133"/>
      <c r="J121" s="133"/>
      <c r="K121" s="133"/>
      <c r="L121" s="133"/>
      <c r="M121" s="133"/>
    </row>
    <row r="122" spans="1:13" ht="15.75">
      <c r="A122" s="142"/>
      <c r="B122" s="49">
        <v>2016</v>
      </c>
      <c r="C122" s="138">
        <f t="shared" si="7"/>
        <v>0</v>
      </c>
      <c r="D122" s="138">
        <v>0</v>
      </c>
      <c r="E122" s="138">
        <v>0</v>
      </c>
      <c r="F122" s="138">
        <v>0</v>
      </c>
      <c r="G122" s="138">
        <v>0</v>
      </c>
      <c r="H122" s="133"/>
      <c r="I122" s="133"/>
      <c r="J122" s="133"/>
      <c r="K122" s="133"/>
      <c r="L122" s="133"/>
      <c r="M122" s="133"/>
    </row>
    <row r="123" spans="1:13" ht="15.75">
      <c r="A123" s="142"/>
      <c r="B123" s="49">
        <v>2017</v>
      </c>
      <c r="C123" s="138">
        <f t="shared" si="7"/>
        <v>0</v>
      </c>
      <c r="D123" s="138">
        <v>0</v>
      </c>
      <c r="E123" s="138">
        <v>0</v>
      </c>
      <c r="F123" s="138">
        <v>0</v>
      </c>
      <c r="G123" s="138">
        <v>0</v>
      </c>
      <c r="H123" s="133"/>
      <c r="I123" s="133"/>
      <c r="J123" s="133"/>
      <c r="K123" s="133"/>
      <c r="L123" s="133"/>
      <c r="M123" s="133"/>
    </row>
    <row r="124" spans="1:13" ht="15.75">
      <c r="A124" s="142"/>
      <c r="B124" s="49">
        <v>2018</v>
      </c>
      <c r="C124" s="138">
        <f t="shared" si="7"/>
        <v>0</v>
      </c>
      <c r="D124" s="138">
        <v>0</v>
      </c>
      <c r="E124" s="138">
        <v>0</v>
      </c>
      <c r="F124" s="138">
        <v>0</v>
      </c>
      <c r="G124" s="138">
        <v>0</v>
      </c>
      <c r="H124" s="133"/>
      <c r="I124" s="133"/>
      <c r="J124" s="133"/>
      <c r="K124" s="133"/>
      <c r="L124" s="133"/>
      <c r="M124" s="133"/>
    </row>
    <row r="125" spans="1:13" ht="15.75">
      <c r="A125" s="142"/>
      <c r="B125" s="49">
        <v>2019</v>
      </c>
      <c r="C125" s="138">
        <f t="shared" si="7"/>
        <v>31</v>
      </c>
      <c r="D125" s="138">
        <v>0</v>
      </c>
      <c r="E125" s="138">
        <v>20</v>
      </c>
      <c r="F125" s="138">
        <v>0</v>
      </c>
      <c r="G125" s="138">
        <v>11</v>
      </c>
      <c r="H125" s="133"/>
      <c r="I125" s="133"/>
      <c r="J125" s="133"/>
      <c r="K125" s="133"/>
      <c r="L125" s="133"/>
      <c r="M125" s="133"/>
    </row>
    <row r="126" spans="1:13" ht="15.75">
      <c r="A126" s="142"/>
      <c r="B126" s="49">
        <v>2020</v>
      </c>
      <c r="C126" s="138">
        <f t="shared" si="7"/>
        <v>0</v>
      </c>
      <c r="D126" s="138">
        <v>0</v>
      </c>
      <c r="E126" s="138">
        <v>0</v>
      </c>
      <c r="F126" s="138">
        <v>0</v>
      </c>
      <c r="G126" s="138">
        <v>0</v>
      </c>
      <c r="H126" s="133"/>
      <c r="I126" s="133"/>
      <c r="J126" s="133"/>
      <c r="K126" s="133"/>
      <c r="L126" s="133"/>
      <c r="M126" s="133"/>
    </row>
    <row r="127" spans="1:13" ht="182.25">
      <c r="A127" s="161" t="s">
        <v>83</v>
      </c>
      <c r="B127" s="162" t="s">
        <v>82</v>
      </c>
      <c r="C127" s="163">
        <f t="shared" si="7"/>
        <v>257.4</v>
      </c>
      <c r="D127" s="164">
        <f>D128+D129+D130+D131+D132</f>
        <v>2</v>
      </c>
      <c r="E127" s="164">
        <f>E128+E129+E130+E131+E132</f>
        <v>249.298</v>
      </c>
      <c r="F127" s="164">
        <f>F128+F129+F130+F131+F132</f>
        <v>6.096999999999999</v>
      </c>
      <c r="G127" s="164">
        <f>G128+G129+G130+G131+G132</f>
        <v>0.005</v>
      </c>
      <c r="H127" s="153"/>
      <c r="I127" s="133"/>
      <c r="J127" s="133"/>
      <c r="K127" s="133"/>
      <c r="L127" s="133"/>
      <c r="M127" s="133"/>
    </row>
    <row r="128" spans="1:13" ht="20.25">
      <c r="A128" s="161"/>
      <c r="B128" s="140">
        <v>2016</v>
      </c>
      <c r="C128" s="137">
        <f t="shared" si="7"/>
        <v>0.2</v>
      </c>
      <c r="D128" s="165">
        <f>D134+D152</f>
        <v>0</v>
      </c>
      <c r="E128" s="165">
        <f>E134+E152</f>
        <v>0.196</v>
      </c>
      <c r="F128" s="165">
        <f>F134+F152</f>
        <v>0.004</v>
      </c>
      <c r="G128" s="165">
        <f>G134+G152</f>
        <v>0</v>
      </c>
      <c r="H128" s="153"/>
      <c r="I128" s="133"/>
      <c r="J128" s="165">
        <v>0</v>
      </c>
      <c r="K128" s="133"/>
      <c r="L128" s="133"/>
      <c r="M128" s="133"/>
    </row>
    <row r="129" spans="1:13" ht="15.75">
      <c r="A129" s="139"/>
      <c r="B129" s="140">
        <v>2017</v>
      </c>
      <c r="C129" s="137">
        <f t="shared" si="7"/>
        <v>15.2</v>
      </c>
      <c r="D129" s="165">
        <f>D135+D153</f>
        <v>1</v>
      </c>
      <c r="E129" s="165">
        <f aca="true" t="shared" si="9" ref="D129:G131">E135+E153</f>
        <v>13.475999999999999</v>
      </c>
      <c r="F129" s="165">
        <f t="shared" si="9"/>
        <v>0.724</v>
      </c>
      <c r="G129" s="165">
        <f t="shared" si="9"/>
        <v>0</v>
      </c>
      <c r="H129" s="133"/>
      <c r="I129" s="133"/>
      <c r="J129" s="165">
        <v>1</v>
      </c>
      <c r="K129" s="133"/>
      <c r="L129" s="133"/>
      <c r="M129" s="133"/>
    </row>
    <row r="130" spans="1:13" ht="15.75">
      <c r="A130" s="139"/>
      <c r="B130" s="140">
        <v>2018</v>
      </c>
      <c r="C130" s="137">
        <f t="shared" si="7"/>
        <v>123.49999999999999</v>
      </c>
      <c r="D130" s="165">
        <f t="shared" si="9"/>
        <v>1</v>
      </c>
      <c r="E130" s="165">
        <f t="shared" si="9"/>
        <v>119.496</v>
      </c>
      <c r="F130" s="165">
        <f t="shared" si="9"/>
        <v>2.9989999999999997</v>
      </c>
      <c r="G130" s="165">
        <f t="shared" si="9"/>
        <v>0.005</v>
      </c>
      <c r="H130" s="133"/>
      <c r="I130" s="133"/>
      <c r="J130" s="165">
        <v>1</v>
      </c>
      <c r="K130" s="133"/>
      <c r="L130" s="133"/>
      <c r="M130" s="133"/>
    </row>
    <row r="131" spans="1:13" ht="15.75">
      <c r="A131" s="139"/>
      <c r="B131" s="140">
        <v>2019</v>
      </c>
      <c r="C131" s="137">
        <f t="shared" si="7"/>
        <v>118.25</v>
      </c>
      <c r="D131" s="165">
        <f t="shared" si="9"/>
        <v>0</v>
      </c>
      <c r="E131" s="165">
        <f>E137+E155</f>
        <v>115.885</v>
      </c>
      <c r="F131" s="165">
        <f>F137+F155</f>
        <v>2.3649999999999998</v>
      </c>
      <c r="G131" s="165">
        <f t="shared" si="9"/>
        <v>0</v>
      </c>
      <c r="H131" s="133"/>
      <c r="I131" s="133"/>
      <c r="J131" s="165">
        <v>0</v>
      </c>
      <c r="K131" s="133"/>
      <c r="L131" s="133"/>
      <c r="M131" s="133"/>
    </row>
    <row r="132" spans="1:13" ht="15.75">
      <c r="A132" s="139"/>
      <c r="B132" s="140">
        <v>2020</v>
      </c>
      <c r="C132" s="137">
        <f t="shared" si="7"/>
        <v>0.25</v>
      </c>
      <c r="D132" s="165">
        <f>D138+D156</f>
        <v>0</v>
      </c>
      <c r="E132" s="165">
        <f>E138+E156</f>
        <v>0.245</v>
      </c>
      <c r="F132" s="165">
        <f>F138+F156</f>
        <v>0.005</v>
      </c>
      <c r="G132" s="165">
        <f>G138+G156</f>
        <v>0</v>
      </c>
      <c r="H132" s="133"/>
      <c r="I132" s="133"/>
      <c r="J132" s="165">
        <v>0</v>
      </c>
      <c r="K132" s="133"/>
      <c r="L132" s="133"/>
      <c r="M132" s="133"/>
    </row>
    <row r="133" spans="1:13" ht="18.75">
      <c r="A133" s="147" t="s">
        <v>84</v>
      </c>
      <c r="B133" s="143" t="s">
        <v>270</v>
      </c>
      <c r="C133" s="145">
        <f t="shared" si="7"/>
        <v>201.1</v>
      </c>
      <c r="D133" s="145">
        <f>D134+D135+D136+D137+D138</f>
        <v>0</v>
      </c>
      <c r="E133" s="145">
        <f>E134+E135+E136+E137+E138</f>
        <v>197.078</v>
      </c>
      <c r="F133" s="145">
        <f>F134+F135+F136+F137+F138</f>
        <v>4.021999999999999</v>
      </c>
      <c r="G133" s="145">
        <f>G134+G135+G136+G137+G138</f>
        <v>0</v>
      </c>
      <c r="H133" s="153"/>
      <c r="I133" s="133"/>
      <c r="J133" s="133"/>
      <c r="K133" s="133"/>
      <c r="L133" s="133"/>
      <c r="M133" s="133"/>
    </row>
    <row r="134" spans="1:13" ht="18.75">
      <c r="A134" s="147"/>
      <c r="B134" s="49">
        <v>2016</v>
      </c>
      <c r="C134" s="138">
        <f t="shared" si="7"/>
        <v>0.2</v>
      </c>
      <c r="D134" s="138">
        <f>D140+D146</f>
        <v>0</v>
      </c>
      <c r="E134" s="138">
        <f>E140+E146</f>
        <v>0.196</v>
      </c>
      <c r="F134" s="138">
        <f>F140+F146</f>
        <v>0.004</v>
      </c>
      <c r="G134" s="138">
        <f>G140+G146</f>
        <v>0</v>
      </c>
      <c r="H134" s="133"/>
      <c r="I134" s="133"/>
      <c r="J134" s="133"/>
      <c r="K134" s="133"/>
      <c r="L134" s="133"/>
      <c r="M134" s="133"/>
    </row>
    <row r="135" spans="1:13" s="32" customFormat="1" ht="15.75">
      <c r="A135" s="142"/>
      <c r="B135" s="49">
        <v>2017</v>
      </c>
      <c r="C135" s="138">
        <f t="shared" si="7"/>
        <v>0.2</v>
      </c>
      <c r="D135" s="138">
        <f aca="true" t="shared" si="10" ref="D135:G138">D141+D147</f>
        <v>0</v>
      </c>
      <c r="E135" s="138">
        <f t="shared" si="10"/>
        <v>0.196</v>
      </c>
      <c r="F135" s="138">
        <f t="shared" si="10"/>
        <v>0.004</v>
      </c>
      <c r="G135" s="138">
        <f t="shared" si="10"/>
        <v>0</v>
      </c>
      <c r="H135" s="156"/>
      <c r="I135" s="156"/>
      <c r="J135" s="156"/>
      <c r="K135" s="156"/>
      <c r="L135" s="156"/>
      <c r="M135" s="156"/>
    </row>
    <row r="136" spans="1:13" ht="15.75">
      <c r="A136" s="142"/>
      <c r="B136" s="49">
        <v>2018</v>
      </c>
      <c r="C136" s="138">
        <f t="shared" si="7"/>
        <v>100.2</v>
      </c>
      <c r="D136" s="138">
        <f t="shared" si="10"/>
        <v>0</v>
      </c>
      <c r="E136" s="138">
        <f t="shared" si="10"/>
        <v>98.196</v>
      </c>
      <c r="F136" s="138">
        <f t="shared" si="10"/>
        <v>2.004</v>
      </c>
      <c r="G136" s="138">
        <f t="shared" si="10"/>
        <v>0</v>
      </c>
      <c r="H136" s="133"/>
      <c r="I136" s="133"/>
      <c r="J136" s="133"/>
      <c r="K136" s="133"/>
      <c r="L136" s="133"/>
      <c r="M136" s="133"/>
    </row>
    <row r="137" spans="1:13" ht="15.75">
      <c r="A137" s="142"/>
      <c r="B137" s="49">
        <v>2019</v>
      </c>
      <c r="C137" s="138">
        <f t="shared" si="7"/>
        <v>100.25</v>
      </c>
      <c r="D137" s="138">
        <f t="shared" si="10"/>
        <v>0</v>
      </c>
      <c r="E137" s="138">
        <f t="shared" si="10"/>
        <v>98.245</v>
      </c>
      <c r="F137" s="138">
        <f t="shared" si="10"/>
        <v>2.005</v>
      </c>
      <c r="G137" s="138">
        <f t="shared" si="10"/>
        <v>0</v>
      </c>
      <c r="H137" s="133"/>
      <c r="I137" s="133"/>
      <c r="J137" s="133"/>
      <c r="K137" s="133"/>
      <c r="L137" s="133"/>
      <c r="M137" s="133"/>
    </row>
    <row r="138" spans="1:13" ht="15.75">
      <c r="A138" s="142"/>
      <c r="B138" s="49">
        <v>2020</v>
      </c>
      <c r="C138" s="138">
        <f t="shared" si="7"/>
        <v>0.25</v>
      </c>
      <c r="D138" s="138">
        <f t="shared" si="10"/>
        <v>0</v>
      </c>
      <c r="E138" s="138">
        <f t="shared" si="10"/>
        <v>0.245</v>
      </c>
      <c r="F138" s="138">
        <f t="shared" si="10"/>
        <v>0.005</v>
      </c>
      <c r="G138" s="138">
        <f t="shared" si="10"/>
        <v>0</v>
      </c>
      <c r="H138" s="133"/>
      <c r="I138" s="133"/>
      <c r="J138" s="133"/>
      <c r="K138" s="133"/>
      <c r="L138" s="133"/>
      <c r="M138" s="133"/>
    </row>
    <row r="139" spans="1:13" ht="31.5">
      <c r="A139" s="142" t="s">
        <v>98</v>
      </c>
      <c r="B139" s="49" t="s">
        <v>397</v>
      </c>
      <c r="C139" s="138">
        <f t="shared" si="7"/>
        <v>200</v>
      </c>
      <c r="D139" s="138">
        <f>D140+D141+D142+D143+D144</f>
        <v>0</v>
      </c>
      <c r="E139" s="138">
        <f>E140+E141+E142+E143+E144</f>
        <v>196</v>
      </c>
      <c r="F139" s="138">
        <f>F140+F141+F142+F143+F144</f>
        <v>4</v>
      </c>
      <c r="G139" s="138">
        <f>G140+G141+G142+G143+G144</f>
        <v>0</v>
      </c>
      <c r="H139" s="153"/>
      <c r="I139" s="133"/>
      <c r="J139" s="133"/>
      <c r="K139" s="133"/>
      <c r="L139" s="133"/>
      <c r="M139" s="133"/>
    </row>
    <row r="140" spans="1:13" ht="15.75">
      <c r="A140" s="142"/>
      <c r="B140" s="49">
        <v>2016</v>
      </c>
      <c r="C140" s="138">
        <f t="shared" si="7"/>
        <v>0</v>
      </c>
      <c r="D140" s="138">
        <v>0</v>
      </c>
      <c r="E140" s="138">
        <v>0</v>
      </c>
      <c r="F140" s="138">
        <v>0</v>
      </c>
      <c r="G140" s="138">
        <v>0</v>
      </c>
      <c r="H140" s="133"/>
      <c r="I140" s="133"/>
      <c r="J140" s="133"/>
      <c r="K140" s="133"/>
      <c r="L140" s="133"/>
      <c r="M140" s="133"/>
    </row>
    <row r="141" spans="1:13" ht="15.75">
      <c r="A141" s="142"/>
      <c r="B141" s="49">
        <v>2017</v>
      </c>
      <c r="C141" s="138">
        <f aca="true" t="shared" si="11" ref="C141:C172">D141+E141+F141+G141</f>
        <v>0</v>
      </c>
      <c r="D141" s="138">
        <v>0</v>
      </c>
      <c r="E141" s="138">
        <v>0</v>
      </c>
      <c r="F141" s="138">
        <v>0</v>
      </c>
      <c r="G141" s="138">
        <v>0</v>
      </c>
      <c r="H141" s="133"/>
      <c r="I141" s="133"/>
      <c r="J141" s="133"/>
      <c r="K141" s="133"/>
      <c r="L141" s="133"/>
      <c r="M141" s="133"/>
    </row>
    <row r="142" spans="1:13" ht="15.75">
      <c r="A142" s="142"/>
      <c r="B142" s="49">
        <v>2018</v>
      </c>
      <c r="C142" s="138">
        <f t="shared" si="11"/>
        <v>100</v>
      </c>
      <c r="D142" s="138">
        <v>0</v>
      </c>
      <c r="E142" s="138">
        <v>98</v>
      </c>
      <c r="F142" s="138">
        <v>2</v>
      </c>
      <c r="G142" s="138">
        <v>0</v>
      </c>
      <c r="H142" s="133"/>
      <c r="I142" s="133"/>
      <c r="J142" s="133"/>
      <c r="K142" s="133"/>
      <c r="L142" s="133"/>
      <c r="M142" s="133"/>
    </row>
    <row r="143" spans="1:13" ht="15.75">
      <c r="A143" s="142"/>
      <c r="B143" s="49">
        <v>2019</v>
      </c>
      <c r="C143" s="138">
        <f t="shared" si="11"/>
        <v>100</v>
      </c>
      <c r="D143" s="138">
        <v>0</v>
      </c>
      <c r="E143" s="138">
        <v>98</v>
      </c>
      <c r="F143" s="138">
        <v>2</v>
      </c>
      <c r="G143" s="138">
        <v>0</v>
      </c>
      <c r="H143" s="133"/>
      <c r="I143" s="133"/>
      <c r="J143" s="133"/>
      <c r="K143" s="133"/>
      <c r="L143" s="133"/>
      <c r="M143" s="133"/>
    </row>
    <row r="144" spans="1:13" ht="15.75">
      <c r="A144" s="142"/>
      <c r="B144" s="49">
        <v>2020</v>
      </c>
      <c r="C144" s="138">
        <f t="shared" si="11"/>
        <v>0</v>
      </c>
      <c r="D144" s="138">
        <v>0</v>
      </c>
      <c r="E144" s="138">
        <v>0</v>
      </c>
      <c r="F144" s="138">
        <v>0</v>
      </c>
      <c r="G144" s="138">
        <v>0</v>
      </c>
      <c r="H144" s="133"/>
      <c r="I144" s="133"/>
      <c r="J144" s="133"/>
      <c r="K144" s="133"/>
      <c r="L144" s="133"/>
      <c r="M144" s="133"/>
    </row>
    <row r="145" spans="1:13" ht="78" customHeight="1">
      <c r="A145" s="142" t="s">
        <v>99</v>
      </c>
      <c r="B145" s="49" t="s">
        <v>379</v>
      </c>
      <c r="C145" s="138">
        <f t="shared" si="11"/>
        <v>1.1</v>
      </c>
      <c r="D145" s="138">
        <f>D146+D147+D148+D149+D150</f>
        <v>0</v>
      </c>
      <c r="E145" s="138">
        <f>E146+E147+E148+E149+E150</f>
        <v>1.078</v>
      </c>
      <c r="F145" s="138">
        <f>F146+F147+F148+F149+F150</f>
        <v>0.022000000000000002</v>
      </c>
      <c r="G145" s="138">
        <f>G146+G147+G148+G149+G150</f>
        <v>0</v>
      </c>
      <c r="H145" s="153"/>
      <c r="I145" s="133"/>
      <c r="J145" s="133"/>
      <c r="K145" s="133"/>
      <c r="L145" s="133"/>
      <c r="M145" s="133"/>
    </row>
    <row r="146" spans="1:13" ht="15.75">
      <c r="A146" s="142"/>
      <c r="B146" s="49">
        <v>2016</v>
      </c>
      <c r="C146" s="138">
        <f t="shared" si="11"/>
        <v>0.2</v>
      </c>
      <c r="D146" s="138">
        <v>0</v>
      </c>
      <c r="E146" s="138">
        <v>0.196</v>
      </c>
      <c r="F146" s="138">
        <v>0.004</v>
      </c>
      <c r="G146" s="138">
        <v>0</v>
      </c>
      <c r="H146" s="133"/>
      <c r="I146" s="133"/>
      <c r="J146" s="133"/>
      <c r="K146" s="133"/>
      <c r="L146" s="133"/>
      <c r="M146" s="133"/>
    </row>
    <row r="147" spans="1:13" ht="15.75">
      <c r="A147" s="142"/>
      <c r="B147" s="49">
        <v>2017</v>
      </c>
      <c r="C147" s="138">
        <f t="shared" si="11"/>
        <v>0.2</v>
      </c>
      <c r="D147" s="138">
        <v>0</v>
      </c>
      <c r="E147" s="138">
        <v>0.196</v>
      </c>
      <c r="F147" s="138">
        <v>0.004</v>
      </c>
      <c r="G147" s="138">
        <v>0</v>
      </c>
      <c r="H147" s="133"/>
      <c r="I147" s="133"/>
      <c r="J147" s="133"/>
      <c r="K147" s="133"/>
      <c r="L147" s="133"/>
      <c r="M147" s="133"/>
    </row>
    <row r="148" spans="1:13" ht="15.75">
      <c r="A148" s="142"/>
      <c r="B148" s="49">
        <v>2018</v>
      </c>
      <c r="C148" s="138">
        <f t="shared" si="11"/>
        <v>0.2</v>
      </c>
      <c r="D148" s="138">
        <v>0</v>
      </c>
      <c r="E148" s="138">
        <v>0.196</v>
      </c>
      <c r="F148" s="138">
        <v>0.004</v>
      </c>
      <c r="G148" s="138">
        <v>0</v>
      </c>
      <c r="H148" s="133"/>
      <c r="I148" s="133"/>
      <c r="J148" s="133"/>
      <c r="K148" s="133"/>
      <c r="L148" s="133"/>
      <c r="M148" s="133"/>
    </row>
    <row r="149" spans="1:13" ht="15.75">
      <c r="A149" s="142"/>
      <c r="B149" s="49">
        <v>2019</v>
      </c>
      <c r="C149" s="138">
        <f t="shared" si="11"/>
        <v>0.25</v>
      </c>
      <c r="D149" s="138">
        <v>0</v>
      </c>
      <c r="E149" s="138">
        <v>0.245</v>
      </c>
      <c r="F149" s="138">
        <v>0.005</v>
      </c>
      <c r="G149" s="138">
        <v>0</v>
      </c>
      <c r="H149" s="133"/>
      <c r="I149" s="133"/>
      <c r="J149" s="133"/>
      <c r="K149" s="133"/>
      <c r="L149" s="133"/>
      <c r="M149" s="133"/>
    </row>
    <row r="150" spans="1:13" ht="15.75">
      <c r="A150" s="142"/>
      <c r="B150" s="49">
        <v>2020</v>
      </c>
      <c r="C150" s="138">
        <f t="shared" si="11"/>
        <v>0.25</v>
      </c>
      <c r="D150" s="138">
        <v>0</v>
      </c>
      <c r="E150" s="138">
        <v>0.245</v>
      </c>
      <c r="F150" s="138">
        <v>0.005</v>
      </c>
      <c r="G150" s="138">
        <v>0</v>
      </c>
      <c r="H150" s="133"/>
      <c r="I150" s="133"/>
      <c r="J150" s="133"/>
      <c r="K150" s="133"/>
      <c r="L150" s="133"/>
      <c r="M150" s="133"/>
    </row>
    <row r="151" spans="1:13" ht="18.75">
      <c r="A151" s="147" t="s">
        <v>90</v>
      </c>
      <c r="B151" s="143" t="s">
        <v>13</v>
      </c>
      <c r="C151" s="145">
        <f t="shared" si="11"/>
        <v>56.300000000000004</v>
      </c>
      <c r="D151" s="151">
        <f>D152+D153+D154+D155+D156</f>
        <v>2</v>
      </c>
      <c r="E151" s="151">
        <f>E152+E153+E154+E155+E156</f>
        <v>52.22</v>
      </c>
      <c r="F151" s="151">
        <f>F152+F153+F154+F155+F156</f>
        <v>2.0749999999999997</v>
      </c>
      <c r="G151" s="151">
        <f>G152+G153+G154+G155+G156</f>
        <v>0.005</v>
      </c>
      <c r="H151" s="153"/>
      <c r="I151" s="133"/>
      <c r="J151" s="133"/>
      <c r="K151" s="133"/>
      <c r="L151" s="133"/>
      <c r="M151" s="133"/>
    </row>
    <row r="152" spans="1:13" ht="18.75">
      <c r="A152" s="147"/>
      <c r="B152" s="49">
        <v>2016</v>
      </c>
      <c r="C152" s="138">
        <f t="shared" si="11"/>
        <v>0</v>
      </c>
      <c r="D152" s="152">
        <f>D158+D164+D170+D176+D182</f>
        <v>0</v>
      </c>
      <c r="E152" s="152">
        <f>E158+E164+E170+E176+E182</f>
        <v>0</v>
      </c>
      <c r="F152" s="152">
        <f>F158+F164+F170+F176+F182</f>
        <v>0</v>
      </c>
      <c r="G152" s="152">
        <f>G158+G164+G170+G176+G182</f>
        <v>0</v>
      </c>
      <c r="H152" s="133"/>
      <c r="I152" s="133"/>
      <c r="J152" s="133"/>
      <c r="K152" s="133"/>
      <c r="L152" s="133"/>
      <c r="M152" s="133"/>
    </row>
    <row r="153" spans="1:13" ht="15.75">
      <c r="A153" s="142"/>
      <c r="B153" s="49">
        <v>2017</v>
      </c>
      <c r="C153" s="138">
        <f t="shared" si="11"/>
        <v>15</v>
      </c>
      <c r="D153" s="152">
        <f aca="true" t="shared" si="12" ref="D153:G156">D159+D165+D171+D177+D183</f>
        <v>1</v>
      </c>
      <c r="E153" s="152">
        <f t="shared" si="12"/>
        <v>13.28</v>
      </c>
      <c r="F153" s="152">
        <f t="shared" si="12"/>
        <v>0.72</v>
      </c>
      <c r="G153" s="152">
        <f t="shared" si="12"/>
        <v>0</v>
      </c>
      <c r="H153" s="133"/>
      <c r="I153" s="133"/>
      <c r="J153" s="133"/>
      <c r="K153" s="133"/>
      <c r="L153" s="133"/>
      <c r="M153" s="133"/>
    </row>
    <row r="154" spans="1:13" ht="15.75">
      <c r="A154" s="142"/>
      <c r="B154" s="49">
        <v>2018</v>
      </c>
      <c r="C154" s="138">
        <f t="shared" si="11"/>
        <v>23.299999999999997</v>
      </c>
      <c r="D154" s="152">
        <f t="shared" si="12"/>
        <v>1</v>
      </c>
      <c r="E154" s="152">
        <f t="shared" si="12"/>
        <v>21.299999999999997</v>
      </c>
      <c r="F154" s="152">
        <f t="shared" si="12"/>
        <v>0.9949999999999999</v>
      </c>
      <c r="G154" s="152">
        <f t="shared" si="12"/>
        <v>0.005</v>
      </c>
      <c r="H154" s="133"/>
      <c r="I154" s="133"/>
      <c r="J154" s="133"/>
      <c r="K154" s="133"/>
      <c r="L154" s="133"/>
      <c r="M154" s="133"/>
    </row>
    <row r="155" spans="1:13" ht="15.75">
      <c r="A155" s="142"/>
      <c r="B155" s="49">
        <v>2019</v>
      </c>
      <c r="C155" s="138">
        <f t="shared" si="11"/>
        <v>18</v>
      </c>
      <c r="D155" s="152">
        <f t="shared" si="12"/>
        <v>0</v>
      </c>
      <c r="E155" s="152">
        <f t="shared" si="12"/>
        <v>17.64</v>
      </c>
      <c r="F155" s="152">
        <f t="shared" si="12"/>
        <v>0.36</v>
      </c>
      <c r="G155" s="152">
        <f t="shared" si="12"/>
        <v>0</v>
      </c>
      <c r="H155" s="133"/>
      <c r="I155" s="133"/>
      <c r="J155" s="133"/>
      <c r="K155" s="133"/>
      <c r="L155" s="133"/>
      <c r="M155" s="133"/>
    </row>
    <row r="156" spans="1:13" ht="15.75">
      <c r="A156" s="142"/>
      <c r="B156" s="49">
        <v>2020</v>
      </c>
      <c r="C156" s="138">
        <f t="shared" si="11"/>
        <v>0</v>
      </c>
      <c r="D156" s="152">
        <f t="shared" si="12"/>
        <v>0</v>
      </c>
      <c r="E156" s="152">
        <f t="shared" si="12"/>
        <v>0</v>
      </c>
      <c r="F156" s="152">
        <f t="shared" si="12"/>
        <v>0</v>
      </c>
      <c r="G156" s="152">
        <f t="shared" si="12"/>
        <v>0</v>
      </c>
      <c r="H156" s="133"/>
      <c r="I156" s="133"/>
      <c r="J156" s="133"/>
      <c r="K156" s="133"/>
      <c r="L156" s="133"/>
      <c r="M156" s="133"/>
    </row>
    <row r="157" spans="1:13" ht="31.5">
      <c r="A157" s="142" t="s">
        <v>100</v>
      </c>
      <c r="B157" s="49" t="s">
        <v>164</v>
      </c>
      <c r="C157" s="138">
        <f t="shared" si="11"/>
        <v>8</v>
      </c>
      <c r="D157" s="138">
        <f>D158+D159+D160+D161+D162</f>
        <v>2</v>
      </c>
      <c r="E157" s="138">
        <f>E158+E159+E160+E161+E162</f>
        <v>5</v>
      </c>
      <c r="F157" s="138">
        <f>F158+F159+F160+F161+F162</f>
        <v>1</v>
      </c>
      <c r="G157" s="138">
        <f>G158+G159+G160+G161+G162</f>
        <v>0</v>
      </c>
      <c r="H157" s="153"/>
      <c r="I157" s="133"/>
      <c r="J157" s="133"/>
      <c r="K157" s="133"/>
      <c r="L157" s="133"/>
      <c r="M157" s="133"/>
    </row>
    <row r="158" spans="1:13" ht="15.75">
      <c r="A158" s="142"/>
      <c r="B158" s="49">
        <v>2016</v>
      </c>
      <c r="C158" s="138">
        <f t="shared" si="11"/>
        <v>0</v>
      </c>
      <c r="D158" s="138">
        <v>0</v>
      </c>
      <c r="E158" s="166">
        <v>0</v>
      </c>
      <c r="F158" s="138">
        <v>0</v>
      </c>
      <c r="G158" s="138">
        <v>0</v>
      </c>
      <c r="H158" s="133"/>
      <c r="I158" s="133"/>
      <c r="J158" s="133"/>
      <c r="K158" s="133"/>
      <c r="L158" s="133"/>
      <c r="M158" s="133"/>
    </row>
    <row r="159" spans="1:13" ht="15.75">
      <c r="A159" s="142"/>
      <c r="B159" s="49">
        <v>2017</v>
      </c>
      <c r="C159" s="138">
        <f t="shared" si="11"/>
        <v>4</v>
      </c>
      <c r="D159" s="138">
        <v>1</v>
      </c>
      <c r="E159" s="138">
        <v>2.5</v>
      </c>
      <c r="F159" s="138">
        <v>0.5</v>
      </c>
      <c r="G159" s="138">
        <v>0</v>
      </c>
      <c r="H159" s="133"/>
      <c r="I159" s="133"/>
      <c r="J159" s="133"/>
      <c r="K159" s="133"/>
      <c r="L159" s="133"/>
      <c r="M159" s="133"/>
    </row>
    <row r="160" spans="1:13" ht="15.75">
      <c r="A160" s="142"/>
      <c r="B160" s="49">
        <v>2018</v>
      </c>
      <c r="C160" s="138">
        <f t="shared" si="11"/>
        <v>4</v>
      </c>
      <c r="D160" s="138">
        <v>1</v>
      </c>
      <c r="E160" s="138">
        <v>2.5</v>
      </c>
      <c r="F160" s="138">
        <v>0.5</v>
      </c>
      <c r="G160" s="138">
        <v>0</v>
      </c>
      <c r="H160" s="133"/>
      <c r="I160" s="133"/>
      <c r="J160" s="133"/>
      <c r="K160" s="133"/>
      <c r="L160" s="133"/>
      <c r="M160" s="133"/>
    </row>
    <row r="161" spans="1:13" ht="15.75">
      <c r="A161" s="142"/>
      <c r="B161" s="49">
        <v>2019</v>
      </c>
      <c r="C161" s="138">
        <f t="shared" si="11"/>
        <v>0</v>
      </c>
      <c r="D161" s="138">
        <v>0</v>
      </c>
      <c r="E161" s="138">
        <v>0</v>
      </c>
      <c r="F161" s="138">
        <v>0</v>
      </c>
      <c r="G161" s="138">
        <v>0</v>
      </c>
      <c r="H161" s="133"/>
      <c r="I161" s="133"/>
      <c r="J161" s="133"/>
      <c r="K161" s="133"/>
      <c r="L161" s="133"/>
      <c r="M161" s="133"/>
    </row>
    <row r="162" spans="1:13" ht="15.75">
      <c r="A162" s="142"/>
      <c r="B162" s="49">
        <v>2020</v>
      </c>
      <c r="C162" s="138">
        <f t="shared" si="11"/>
        <v>0</v>
      </c>
      <c r="D162" s="138">
        <v>0</v>
      </c>
      <c r="E162" s="138">
        <v>0</v>
      </c>
      <c r="F162" s="138">
        <v>0</v>
      </c>
      <c r="G162" s="138">
        <v>0</v>
      </c>
      <c r="H162" s="133"/>
      <c r="I162" s="133"/>
      <c r="J162" s="133"/>
      <c r="K162" s="133"/>
      <c r="L162" s="133"/>
      <c r="M162" s="133"/>
    </row>
    <row r="163" spans="1:13" ht="31.5">
      <c r="A163" s="142" t="s">
        <v>101</v>
      </c>
      <c r="B163" s="49" t="s">
        <v>165</v>
      </c>
      <c r="C163" s="138">
        <f t="shared" si="11"/>
        <v>6.999999999999999</v>
      </c>
      <c r="D163" s="138">
        <f>D164+D165+D166+D167+D168</f>
        <v>0</v>
      </c>
      <c r="E163" s="138">
        <f>E164+E165+E166+E167+E168</f>
        <v>6.859999999999999</v>
      </c>
      <c r="F163" s="138">
        <f>F164+F165+F166+F167+F168</f>
        <v>0.14</v>
      </c>
      <c r="G163" s="138">
        <f>G164+G165+G166+G167+G168</f>
        <v>0</v>
      </c>
      <c r="H163" s="153"/>
      <c r="I163" s="133"/>
      <c r="J163" s="133"/>
      <c r="K163" s="133"/>
      <c r="L163" s="133"/>
      <c r="M163" s="133"/>
    </row>
    <row r="164" spans="1:13" ht="15.75">
      <c r="A164" s="142"/>
      <c r="B164" s="49">
        <v>2016</v>
      </c>
      <c r="C164" s="138">
        <f t="shared" si="11"/>
        <v>0</v>
      </c>
      <c r="D164" s="138">
        <v>0</v>
      </c>
      <c r="E164" s="138">
        <v>0</v>
      </c>
      <c r="F164" s="138">
        <v>0</v>
      </c>
      <c r="G164" s="138">
        <v>0</v>
      </c>
      <c r="H164" s="133"/>
      <c r="I164" s="133"/>
      <c r="J164" s="133"/>
      <c r="K164" s="133"/>
      <c r="L164" s="133"/>
      <c r="M164" s="133"/>
    </row>
    <row r="165" spans="1:13" ht="15.75">
      <c r="A165" s="142"/>
      <c r="B165" s="49">
        <v>2017</v>
      </c>
      <c r="C165" s="138">
        <f t="shared" si="11"/>
        <v>0</v>
      </c>
      <c r="D165" s="138">
        <v>0</v>
      </c>
      <c r="E165" s="138">
        <v>0</v>
      </c>
      <c r="F165" s="138">
        <v>0</v>
      </c>
      <c r="G165" s="138">
        <v>0</v>
      </c>
      <c r="H165" s="133"/>
      <c r="I165" s="133"/>
      <c r="J165" s="133"/>
      <c r="K165" s="133"/>
      <c r="L165" s="133"/>
      <c r="M165" s="133"/>
    </row>
    <row r="166" spans="1:13" ht="15.75">
      <c r="A166" s="142"/>
      <c r="B166" s="49">
        <v>2018</v>
      </c>
      <c r="C166" s="138">
        <f t="shared" si="11"/>
        <v>4</v>
      </c>
      <c r="D166" s="138">
        <v>0</v>
      </c>
      <c r="E166" s="138">
        <v>3.92</v>
      </c>
      <c r="F166" s="138">
        <v>0.08</v>
      </c>
      <c r="G166" s="138">
        <v>0</v>
      </c>
      <c r="H166" s="133"/>
      <c r="I166" s="133"/>
      <c r="J166" s="133"/>
      <c r="K166" s="133"/>
      <c r="L166" s="133"/>
      <c r="M166" s="133"/>
    </row>
    <row r="167" spans="1:13" ht="15.75">
      <c r="A167" s="142"/>
      <c r="B167" s="49">
        <v>2019</v>
      </c>
      <c r="C167" s="138">
        <f t="shared" si="11"/>
        <v>3</v>
      </c>
      <c r="D167" s="138">
        <v>0</v>
      </c>
      <c r="E167" s="138">
        <v>2.94</v>
      </c>
      <c r="F167" s="138">
        <v>0.06</v>
      </c>
      <c r="G167" s="138">
        <v>0</v>
      </c>
      <c r="H167" s="133"/>
      <c r="I167" s="133"/>
      <c r="J167" s="133"/>
      <c r="K167" s="133"/>
      <c r="L167" s="133"/>
      <c r="M167" s="133"/>
    </row>
    <row r="168" spans="1:13" ht="15.75">
      <c r="A168" s="142"/>
      <c r="B168" s="49">
        <v>2020</v>
      </c>
      <c r="C168" s="138">
        <f t="shared" si="11"/>
        <v>0</v>
      </c>
      <c r="D168" s="138">
        <v>0</v>
      </c>
      <c r="E168" s="138">
        <v>0</v>
      </c>
      <c r="F168" s="138">
        <v>0</v>
      </c>
      <c r="G168" s="138">
        <v>0</v>
      </c>
      <c r="H168" s="133"/>
      <c r="I168" s="133"/>
      <c r="J168" s="133"/>
      <c r="K168" s="133"/>
      <c r="L168" s="133"/>
      <c r="M168" s="133"/>
    </row>
    <row r="169" spans="1:13" ht="47.25">
      <c r="A169" s="142" t="s">
        <v>102</v>
      </c>
      <c r="B169" s="49" t="s">
        <v>399</v>
      </c>
      <c r="C169" s="138">
        <f t="shared" si="11"/>
        <v>11</v>
      </c>
      <c r="D169" s="138">
        <f>D170+D171+D172+D173+D174</f>
        <v>0</v>
      </c>
      <c r="E169" s="138">
        <f>E170+E171+E172+E173+E174</f>
        <v>10.78</v>
      </c>
      <c r="F169" s="138">
        <f>F170+F171+F172+F173+F174</f>
        <v>0.22</v>
      </c>
      <c r="G169" s="138">
        <f>G170+G171+G172+G173+G174</f>
        <v>0</v>
      </c>
      <c r="H169" s="153"/>
      <c r="I169" s="133"/>
      <c r="J169" s="133"/>
      <c r="K169" s="133"/>
      <c r="L169" s="133"/>
      <c r="M169" s="133"/>
    </row>
    <row r="170" spans="1:13" ht="15.75">
      <c r="A170" s="142"/>
      <c r="B170" s="49">
        <v>2016</v>
      </c>
      <c r="C170" s="138">
        <f t="shared" si="11"/>
        <v>0</v>
      </c>
      <c r="D170" s="138">
        <v>0</v>
      </c>
      <c r="E170" s="138">
        <v>0</v>
      </c>
      <c r="F170" s="138">
        <v>0</v>
      </c>
      <c r="G170" s="138">
        <v>0</v>
      </c>
      <c r="H170" s="133"/>
      <c r="I170" s="133"/>
      <c r="J170" s="133"/>
      <c r="K170" s="133"/>
      <c r="L170" s="133"/>
      <c r="M170" s="133"/>
    </row>
    <row r="171" spans="1:13" ht="15.75">
      <c r="A171" s="142"/>
      <c r="B171" s="49">
        <v>2017</v>
      </c>
      <c r="C171" s="138">
        <f t="shared" si="11"/>
        <v>11</v>
      </c>
      <c r="D171" s="138">
        <v>0</v>
      </c>
      <c r="E171" s="138">
        <v>10.78</v>
      </c>
      <c r="F171" s="138">
        <v>0.22</v>
      </c>
      <c r="G171" s="138">
        <v>0</v>
      </c>
      <c r="H171" s="133"/>
      <c r="I171" s="133"/>
      <c r="J171" s="133"/>
      <c r="K171" s="133"/>
      <c r="L171" s="133"/>
      <c r="M171" s="133"/>
    </row>
    <row r="172" spans="1:13" ht="15.75">
      <c r="A172" s="142"/>
      <c r="B172" s="49">
        <v>2018</v>
      </c>
      <c r="C172" s="138">
        <f t="shared" si="11"/>
        <v>0</v>
      </c>
      <c r="D172" s="138">
        <v>0</v>
      </c>
      <c r="E172" s="138">
        <v>0</v>
      </c>
      <c r="F172" s="138">
        <v>0</v>
      </c>
      <c r="G172" s="138">
        <v>0</v>
      </c>
      <c r="H172" s="133"/>
      <c r="I172" s="133"/>
      <c r="J172" s="133"/>
      <c r="K172" s="133"/>
      <c r="L172" s="133"/>
      <c r="M172" s="133"/>
    </row>
    <row r="173" spans="1:13" ht="15.75">
      <c r="A173" s="142"/>
      <c r="B173" s="49">
        <v>2019</v>
      </c>
      <c r="C173" s="138">
        <f aca="true" t="shared" si="13" ref="C173:C204">D173+E173+F173+G173</f>
        <v>0</v>
      </c>
      <c r="D173" s="138">
        <v>0</v>
      </c>
      <c r="E173" s="138">
        <v>0</v>
      </c>
      <c r="F173" s="138">
        <v>0</v>
      </c>
      <c r="G173" s="138">
        <v>0</v>
      </c>
      <c r="H173" s="133"/>
      <c r="I173" s="133"/>
      <c r="J173" s="133"/>
      <c r="K173" s="133"/>
      <c r="L173" s="133"/>
      <c r="M173" s="133"/>
    </row>
    <row r="174" spans="1:13" ht="15.75">
      <c r="A174" s="142"/>
      <c r="B174" s="49">
        <v>2020</v>
      </c>
      <c r="C174" s="138">
        <f t="shared" si="13"/>
        <v>0</v>
      </c>
      <c r="D174" s="138">
        <v>0</v>
      </c>
      <c r="E174" s="138">
        <v>0</v>
      </c>
      <c r="F174" s="138">
        <v>0</v>
      </c>
      <c r="G174" s="138">
        <v>0</v>
      </c>
      <c r="H174" s="133"/>
      <c r="I174" s="133"/>
      <c r="J174" s="133"/>
      <c r="K174" s="133"/>
      <c r="L174" s="133"/>
      <c r="M174" s="133"/>
    </row>
    <row r="175" spans="1:13" ht="47.25">
      <c r="A175" s="142" t="s">
        <v>208</v>
      </c>
      <c r="B175" s="49" t="s">
        <v>400</v>
      </c>
      <c r="C175" s="138">
        <f t="shared" si="13"/>
        <v>30</v>
      </c>
      <c r="D175" s="138">
        <f>D176+D177+D178+D179+D180</f>
        <v>0</v>
      </c>
      <c r="E175" s="138">
        <f>E176+E177+E178+E179+E180</f>
        <v>29.4</v>
      </c>
      <c r="F175" s="138">
        <f>F176+F177+F178+F179+F180</f>
        <v>0.6</v>
      </c>
      <c r="G175" s="138">
        <f>G176+G177+G178+G179+G180</f>
        <v>0</v>
      </c>
      <c r="H175" s="153"/>
      <c r="I175" s="133"/>
      <c r="J175" s="133"/>
      <c r="K175" s="133"/>
      <c r="L175" s="133"/>
      <c r="M175" s="133"/>
    </row>
    <row r="176" spans="1:13" ht="15.75">
      <c r="A176" s="142"/>
      <c r="B176" s="49">
        <v>2016</v>
      </c>
      <c r="C176" s="138">
        <f t="shared" si="13"/>
        <v>0</v>
      </c>
      <c r="D176" s="138">
        <v>0</v>
      </c>
      <c r="E176" s="138">
        <v>0</v>
      </c>
      <c r="F176" s="138">
        <v>0</v>
      </c>
      <c r="G176" s="138">
        <v>0</v>
      </c>
      <c r="H176" s="133"/>
      <c r="I176" s="133"/>
      <c r="J176" s="133"/>
      <c r="K176" s="133"/>
      <c r="L176" s="133"/>
      <c r="M176" s="133"/>
    </row>
    <row r="177" spans="1:13" ht="15.75">
      <c r="A177" s="142"/>
      <c r="B177" s="49">
        <v>2017</v>
      </c>
      <c r="C177" s="138">
        <f t="shared" si="13"/>
        <v>0</v>
      </c>
      <c r="D177" s="138">
        <v>0</v>
      </c>
      <c r="E177" s="138">
        <v>0</v>
      </c>
      <c r="F177" s="138">
        <v>0</v>
      </c>
      <c r="G177" s="138">
        <v>0</v>
      </c>
      <c r="H177" s="133"/>
      <c r="I177" s="133"/>
      <c r="J177" s="133"/>
      <c r="K177" s="133"/>
      <c r="L177" s="133"/>
      <c r="M177" s="133"/>
    </row>
    <row r="178" spans="1:13" ht="15.75">
      <c r="A178" s="142"/>
      <c r="B178" s="49">
        <v>2018</v>
      </c>
      <c r="C178" s="138">
        <f t="shared" si="13"/>
        <v>15</v>
      </c>
      <c r="D178" s="138">
        <v>0</v>
      </c>
      <c r="E178" s="138">
        <v>14.7</v>
      </c>
      <c r="F178" s="138">
        <v>0.3</v>
      </c>
      <c r="G178" s="138">
        <v>0</v>
      </c>
      <c r="H178" s="133"/>
      <c r="I178" s="133"/>
      <c r="J178" s="133"/>
      <c r="K178" s="133"/>
      <c r="L178" s="133"/>
      <c r="M178" s="133"/>
    </row>
    <row r="179" spans="1:13" ht="15.75">
      <c r="A179" s="142"/>
      <c r="B179" s="49">
        <v>2019</v>
      </c>
      <c r="C179" s="138">
        <f t="shared" si="13"/>
        <v>15</v>
      </c>
      <c r="D179" s="138">
        <v>0</v>
      </c>
      <c r="E179" s="138">
        <v>14.7</v>
      </c>
      <c r="F179" s="138">
        <v>0.3</v>
      </c>
      <c r="G179" s="138">
        <v>0</v>
      </c>
      <c r="H179" s="133"/>
      <c r="I179" s="133"/>
      <c r="J179" s="133"/>
      <c r="K179" s="133"/>
      <c r="L179" s="133"/>
      <c r="M179" s="133"/>
    </row>
    <row r="180" spans="1:13" ht="15.75">
      <c r="A180" s="142"/>
      <c r="B180" s="49">
        <v>2020</v>
      </c>
      <c r="C180" s="138">
        <f t="shared" si="13"/>
        <v>0</v>
      </c>
      <c r="D180" s="138">
        <v>0</v>
      </c>
      <c r="E180" s="138">
        <v>0</v>
      </c>
      <c r="F180" s="138">
        <v>0</v>
      </c>
      <c r="G180" s="138">
        <v>0</v>
      </c>
      <c r="H180" s="133"/>
      <c r="I180" s="133"/>
      <c r="J180" s="133"/>
      <c r="K180" s="133"/>
      <c r="L180" s="133"/>
      <c r="M180" s="133"/>
    </row>
    <row r="181" spans="1:13" ht="31.5">
      <c r="A181" s="142" t="s">
        <v>209</v>
      </c>
      <c r="B181" s="49" t="s">
        <v>273</v>
      </c>
      <c r="C181" s="138">
        <f t="shared" si="13"/>
        <v>0.3</v>
      </c>
      <c r="D181" s="138">
        <f>D182+D183+D184+D185+D186</f>
        <v>0</v>
      </c>
      <c r="E181" s="138">
        <f>E182+E183+E184+E185+E186</f>
        <v>0.18</v>
      </c>
      <c r="F181" s="138">
        <f>F182+F183+F184+F185+F186</f>
        <v>0.115</v>
      </c>
      <c r="G181" s="138">
        <f>G182+G183+G184+G185+G186</f>
        <v>0.005</v>
      </c>
      <c r="H181" s="153"/>
      <c r="I181" s="133"/>
      <c r="J181" s="133"/>
      <c r="K181" s="133"/>
      <c r="L181" s="133"/>
      <c r="M181" s="133"/>
    </row>
    <row r="182" spans="1:13" ht="15.75">
      <c r="A182" s="142"/>
      <c r="B182" s="49">
        <v>2016</v>
      </c>
      <c r="C182" s="138">
        <f t="shared" si="13"/>
        <v>0</v>
      </c>
      <c r="D182" s="138">
        <v>0</v>
      </c>
      <c r="E182" s="138">
        <v>0</v>
      </c>
      <c r="F182" s="138">
        <v>0</v>
      </c>
      <c r="G182" s="138">
        <v>0</v>
      </c>
      <c r="H182" s="133"/>
      <c r="I182" s="133"/>
      <c r="J182" s="133"/>
      <c r="K182" s="133"/>
      <c r="L182" s="133"/>
      <c r="M182" s="133"/>
    </row>
    <row r="183" spans="1:13" ht="15.75">
      <c r="A183" s="142"/>
      <c r="B183" s="49">
        <v>2017</v>
      </c>
      <c r="C183" s="138">
        <f t="shared" si="13"/>
        <v>0</v>
      </c>
      <c r="D183" s="138">
        <v>0</v>
      </c>
      <c r="E183" s="138">
        <v>0</v>
      </c>
      <c r="F183" s="138">
        <v>0</v>
      </c>
      <c r="G183" s="138">
        <v>0</v>
      </c>
      <c r="H183" s="133"/>
      <c r="I183" s="133"/>
      <c r="J183" s="133"/>
      <c r="K183" s="133"/>
      <c r="L183" s="133"/>
      <c r="M183" s="133"/>
    </row>
    <row r="184" spans="1:13" ht="15.75">
      <c r="A184" s="142"/>
      <c r="B184" s="49">
        <v>2018</v>
      </c>
      <c r="C184" s="138">
        <f t="shared" si="13"/>
        <v>0.3</v>
      </c>
      <c r="D184" s="138">
        <v>0</v>
      </c>
      <c r="E184" s="138">
        <v>0.18</v>
      </c>
      <c r="F184" s="138">
        <v>0.115</v>
      </c>
      <c r="G184" s="138">
        <v>0.005</v>
      </c>
      <c r="H184" s="133"/>
      <c r="I184" s="133"/>
      <c r="J184" s="133"/>
      <c r="K184" s="133"/>
      <c r="L184" s="133"/>
      <c r="M184" s="133"/>
    </row>
    <row r="185" spans="1:13" s="32" customFormat="1" ht="15.75">
      <c r="A185" s="142"/>
      <c r="B185" s="49">
        <v>2019</v>
      </c>
      <c r="C185" s="138">
        <f t="shared" si="13"/>
        <v>0</v>
      </c>
      <c r="D185" s="138">
        <v>0</v>
      </c>
      <c r="E185" s="138">
        <v>0</v>
      </c>
      <c r="F185" s="138">
        <v>0</v>
      </c>
      <c r="G185" s="138">
        <v>0</v>
      </c>
      <c r="H185" s="156"/>
      <c r="I185" s="156"/>
      <c r="J185" s="156"/>
      <c r="K185" s="156"/>
      <c r="L185" s="156"/>
      <c r="M185" s="156"/>
    </row>
    <row r="186" spans="1:13" ht="15.75">
      <c r="A186" s="142"/>
      <c r="B186" s="49">
        <v>2020</v>
      </c>
      <c r="C186" s="138">
        <f t="shared" si="13"/>
        <v>0</v>
      </c>
      <c r="D186" s="138">
        <v>0</v>
      </c>
      <c r="E186" s="138">
        <v>0</v>
      </c>
      <c r="F186" s="138">
        <v>0</v>
      </c>
      <c r="G186" s="138">
        <v>0</v>
      </c>
      <c r="H186" s="133"/>
      <c r="I186" s="133"/>
      <c r="J186" s="133"/>
      <c r="K186" s="133"/>
      <c r="L186" s="133"/>
      <c r="M186" s="133"/>
    </row>
    <row r="187" spans="1:13" ht="40.5">
      <c r="A187" s="161" t="s">
        <v>92</v>
      </c>
      <c r="B187" s="162" t="s">
        <v>91</v>
      </c>
      <c r="C187" s="163">
        <f t="shared" si="13"/>
        <v>1127.684</v>
      </c>
      <c r="D187" s="164">
        <f>D188+D189+D190+D191+D192</f>
        <v>0</v>
      </c>
      <c r="E187" s="164">
        <f>E188+E189+E190+E191+E192</f>
        <v>1109.985</v>
      </c>
      <c r="F187" s="164">
        <f>F188+F189+F190+F191+F192</f>
        <v>17.612</v>
      </c>
      <c r="G187" s="164">
        <f>G188+G189+G190+G191+G192</f>
        <v>0.087</v>
      </c>
      <c r="H187" s="153"/>
      <c r="I187" s="133"/>
      <c r="J187" s="133"/>
      <c r="K187" s="133"/>
      <c r="L187" s="133"/>
      <c r="M187" s="133"/>
    </row>
    <row r="188" spans="1:13" ht="20.25">
      <c r="A188" s="161"/>
      <c r="B188" s="140">
        <v>2016</v>
      </c>
      <c r="C188" s="137">
        <f t="shared" si="13"/>
        <v>393.72099999999995</v>
      </c>
      <c r="D188" s="165">
        <f>D194+D273+D297</f>
        <v>0</v>
      </c>
      <c r="E188" s="165">
        <f>E194+E273+E297</f>
        <v>387.914</v>
      </c>
      <c r="F188" s="165">
        <f>F194+F273+F297</f>
        <v>5.78</v>
      </c>
      <c r="G188" s="165">
        <f>G194+G273+G297</f>
        <v>0.027</v>
      </c>
      <c r="H188" s="133"/>
      <c r="I188" s="133"/>
      <c r="J188" s="191"/>
      <c r="K188" s="133"/>
      <c r="L188" s="133"/>
      <c r="M188" s="133"/>
    </row>
    <row r="189" spans="1:13" ht="18.75">
      <c r="A189" s="139"/>
      <c r="B189" s="140">
        <v>2017</v>
      </c>
      <c r="C189" s="137">
        <f t="shared" si="13"/>
        <v>303.328</v>
      </c>
      <c r="D189" s="165">
        <f aca="true" t="shared" si="14" ref="D189:G192">D195+D274+D298</f>
        <v>0</v>
      </c>
      <c r="E189" s="165">
        <f t="shared" si="14"/>
        <v>298.928</v>
      </c>
      <c r="F189" s="165">
        <f t="shared" si="14"/>
        <v>4.37</v>
      </c>
      <c r="G189" s="165">
        <f t="shared" si="14"/>
        <v>0.03</v>
      </c>
      <c r="H189" s="133"/>
      <c r="I189" s="133"/>
      <c r="J189" s="191"/>
      <c r="K189" s="193"/>
      <c r="L189" s="133"/>
      <c r="M189" s="133"/>
    </row>
    <row r="190" spans="1:13" ht="18.75">
      <c r="A190" s="139"/>
      <c r="B190" s="140">
        <v>2018</v>
      </c>
      <c r="C190" s="137">
        <f t="shared" si="13"/>
        <v>238.73499999999996</v>
      </c>
      <c r="D190" s="165">
        <f t="shared" si="14"/>
        <v>0</v>
      </c>
      <c r="E190" s="165">
        <f t="shared" si="14"/>
        <v>235.08099999999996</v>
      </c>
      <c r="F190" s="165">
        <f t="shared" si="14"/>
        <v>3.6239999999999997</v>
      </c>
      <c r="G190" s="165">
        <f t="shared" si="14"/>
        <v>0.03</v>
      </c>
      <c r="H190" s="133"/>
      <c r="I190" s="133"/>
      <c r="J190" s="191"/>
      <c r="K190" s="133"/>
      <c r="L190" s="133"/>
      <c r="M190" s="133"/>
    </row>
    <row r="191" spans="1:13" ht="18.75">
      <c r="A191" s="139"/>
      <c r="B191" s="140">
        <v>2019</v>
      </c>
      <c r="C191" s="137">
        <f t="shared" si="13"/>
        <v>117.7</v>
      </c>
      <c r="D191" s="165">
        <f t="shared" si="14"/>
        <v>0</v>
      </c>
      <c r="E191" s="165">
        <f t="shared" si="14"/>
        <v>115.346</v>
      </c>
      <c r="F191" s="165">
        <f t="shared" si="14"/>
        <v>2.3539999999999996</v>
      </c>
      <c r="G191" s="165">
        <f t="shared" si="14"/>
        <v>0</v>
      </c>
      <c r="H191" s="133"/>
      <c r="I191" s="133"/>
      <c r="J191" s="191"/>
      <c r="K191" s="133"/>
      <c r="L191" s="133"/>
      <c r="M191" s="133"/>
    </row>
    <row r="192" spans="1:13" ht="18.75">
      <c r="A192" s="139"/>
      <c r="B192" s="140">
        <v>2020</v>
      </c>
      <c r="C192" s="137">
        <f t="shared" si="13"/>
        <v>74.19999999999999</v>
      </c>
      <c r="D192" s="165">
        <f t="shared" si="14"/>
        <v>0</v>
      </c>
      <c r="E192" s="165">
        <f t="shared" si="14"/>
        <v>72.716</v>
      </c>
      <c r="F192" s="165">
        <f t="shared" si="14"/>
        <v>1.4839999999999998</v>
      </c>
      <c r="G192" s="165">
        <f t="shared" si="14"/>
        <v>0</v>
      </c>
      <c r="H192" s="133"/>
      <c r="I192" s="133"/>
      <c r="J192" s="191"/>
      <c r="K192" s="133"/>
      <c r="L192" s="133"/>
      <c r="M192" s="133"/>
    </row>
    <row r="193" spans="1:13" ht="56.25">
      <c r="A193" s="147" t="s">
        <v>93</v>
      </c>
      <c r="B193" s="143" t="s">
        <v>5</v>
      </c>
      <c r="C193" s="145">
        <f t="shared" si="13"/>
        <v>969.886</v>
      </c>
      <c r="D193" s="151">
        <f>D194+D195+D196+D197+D198</f>
        <v>0</v>
      </c>
      <c r="E193" s="151">
        <f>E194+E195+E196+E197+E198</f>
        <v>955.343</v>
      </c>
      <c r="F193" s="151">
        <f>F194+F195+F196+F197+F198</f>
        <v>14.456000000000001</v>
      </c>
      <c r="G193" s="151">
        <f>G194+G195+G196+G197+G198</f>
        <v>0.087</v>
      </c>
      <c r="H193" s="153"/>
      <c r="I193" s="133"/>
      <c r="J193" s="133"/>
      <c r="K193" s="133"/>
      <c r="L193" s="133"/>
      <c r="M193" s="133"/>
    </row>
    <row r="194" spans="1:13" ht="18.75">
      <c r="A194" s="147"/>
      <c r="B194" s="49">
        <v>2016</v>
      </c>
      <c r="C194" s="138">
        <f t="shared" si="13"/>
        <v>381.721</v>
      </c>
      <c r="D194" s="152">
        <f>D200+D236</f>
        <v>0</v>
      </c>
      <c r="E194" s="152">
        <f>E200+E236</f>
        <v>376.154</v>
      </c>
      <c r="F194" s="152">
        <f>F200+F236</f>
        <v>5.54</v>
      </c>
      <c r="G194" s="152">
        <f>G200+G236</f>
        <v>0.027</v>
      </c>
      <c r="H194" s="153"/>
      <c r="I194" s="133"/>
      <c r="J194" s="133"/>
      <c r="K194" s="133"/>
      <c r="L194" s="133"/>
      <c r="M194" s="133"/>
    </row>
    <row r="195" spans="1:13" ht="15.75">
      <c r="A195" s="142"/>
      <c r="B195" s="49">
        <v>2017</v>
      </c>
      <c r="C195" s="138">
        <f t="shared" si="13"/>
        <v>237.53</v>
      </c>
      <c r="D195" s="152">
        <f>D201+D237</f>
        <v>0</v>
      </c>
      <c r="E195" s="152">
        <f aca="true" t="shared" si="15" ref="D195:G198">E201+E237</f>
        <v>234.446</v>
      </c>
      <c r="F195" s="152">
        <f t="shared" si="15"/>
        <v>3.0540000000000003</v>
      </c>
      <c r="G195" s="152">
        <f t="shared" si="15"/>
        <v>0.03</v>
      </c>
      <c r="H195" s="133"/>
      <c r="I195" s="133"/>
      <c r="J195" s="133"/>
      <c r="K195" s="133"/>
      <c r="L195" s="133"/>
      <c r="M195" s="133"/>
    </row>
    <row r="196" spans="1:13" s="32" customFormat="1" ht="15.75">
      <c r="A196" s="142"/>
      <c r="B196" s="49">
        <v>2018</v>
      </c>
      <c r="C196" s="138">
        <f t="shared" si="13"/>
        <v>158.73499999999999</v>
      </c>
      <c r="D196" s="152">
        <f t="shared" si="15"/>
        <v>0</v>
      </c>
      <c r="E196" s="152">
        <f t="shared" si="15"/>
        <v>156.68099999999998</v>
      </c>
      <c r="F196" s="152">
        <f t="shared" si="15"/>
        <v>2.024</v>
      </c>
      <c r="G196" s="152">
        <f t="shared" si="15"/>
        <v>0.03</v>
      </c>
      <c r="H196" s="156"/>
      <c r="I196" s="156"/>
      <c r="J196" s="156"/>
      <c r="K196" s="156"/>
      <c r="L196" s="156"/>
      <c r="M196" s="156"/>
    </row>
    <row r="197" spans="1:13" ht="15.75">
      <c r="A197" s="142"/>
      <c r="B197" s="49">
        <v>2019</v>
      </c>
      <c r="C197" s="138">
        <f t="shared" si="13"/>
        <v>117.7</v>
      </c>
      <c r="D197" s="152">
        <f t="shared" si="15"/>
        <v>0</v>
      </c>
      <c r="E197" s="152">
        <f t="shared" si="15"/>
        <v>115.346</v>
      </c>
      <c r="F197" s="152">
        <f t="shared" si="15"/>
        <v>2.3539999999999996</v>
      </c>
      <c r="G197" s="152">
        <f t="shared" si="15"/>
        <v>0</v>
      </c>
      <c r="H197" s="133"/>
      <c r="I197" s="133"/>
      <c r="J197" s="133"/>
      <c r="K197" s="133"/>
      <c r="L197" s="133"/>
      <c r="M197" s="133"/>
    </row>
    <row r="198" spans="1:13" ht="15.75">
      <c r="A198" s="142"/>
      <c r="B198" s="49">
        <v>2020</v>
      </c>
      <c r="C198" s="138">
        <f t="shared" si="13"/>
        <v>74.19999999999999</v>
      </c>
      <c r="D198" s="152">
        <f t="shared" si="15"/>
        <v>0</v>
      </c>
      <c r="E198" s="152">
        <f t="shared" si="15"/>
        <v>72.716</v>
      </c>
      <c r="F198" s="152">
        <f t="shared" si="15"/>
        <v>1.4839999999999998</v>
      </c>
      <c r="G198" s="152">
        <f t="shared" si="15"/>
        <v>0</v>
      </c>
      <c r="H198" s="133"/>
      <c r="I198" s="133"/>
      <c r="J198" s="133"/>
      <c r="K198" s="133"/>
      <c r="L198" s="133"/>
      <c r="M198" s="133"/>
    </row>
    <row r="199" spans="1:13" ht="18.75">
      <c r="A199" s="147" t="s">
        <v>136</v>
      </c>
      <c r="B199" s="143" t="s">
        <v>6</v>
      </c>
      <c r="C199" s="145">
        <f t="shared" si="13"/>
        <v>526.5360000000001</v>
      </c>
      <c r="D199" s="151">
        <f>D200+D201+D202+D203+D204</f>
        <v>0</v>
      </c>
      <c r="E199" s="151">
        <f>E200+E201+E202+E203+E204</f>
        <v>520.936</v>
      </c>
      <c r="F199" s="151">
        <f>F200+F201+F202+F203+F204</f>
        <v>5.6</v>
      </c>
      <c r="G199" s="151">
        <f>G200+G201+G202+G203+G204</f>
        <v>0</v>
      </c>
      <c r="H199" s="153"/>
      <c r="I199" s="133"/>
      <c r="J199" s="133"/>
      <c r="K199" s="133"/>
      <c r="L199" s="133"/>
      <c r="M199" s="133"/>
    </row>
    <row r="200" spans="1:13" ht="18.75">
      <c r="A200" s="147"/>
      <c r="B200" s="49">
        <v>2016</v>
      </c>
      <c r="C200" s="138">
        <f t="shared" si="13"/>
        <v>244.591</v>
      </c>
      <c r="D200" s="152">
        <f aca="true" t="shared" si="16" ref="D200:G204">D206+D212+D218+D224+D230</f>
        <v>0</v>
      </c>
      <c r="E200" s="152">
        <f t="shared" si="16"/>
        <v>241.791</v>
      </c>
      <c r="F200" s="152">
        <f t="shared" si="16"/>
        <v>2.8</v>
      </c>
      <c r="G200" s="152">
        <f t="shared" si="16"/>
        <v>0</v>
      </c>
      <c r="H200" s="153"/>
      <c r="I200" s="133"/>
      <c r="J200" s="133"/>
      <c r="K200" s="133"/>
      <c r="L200" s="133"/>
      <c r="M200" s="133"/>
    </row>
    <row r="201" spans="1:13" ht="15.75">
      <c r="A201" s="142"/>
      <c r="B201" s="49">
        <v>2017</v>
      </c>
      <c r="C201" s="138">
        <f t="shared" si="13"/>
        <v>132.63</v>
      </c>
      <c r="D201" s="152">
        <f t="shared" si="16"/>
        <v>0</v>
      </c>
      <c r="E201" s="152">
        <f t="shared" si="16"/>
        <v>131.67</v>
      </c>
      <c r="F201" s="152">
        <f t="shared" si="16"/>
        <v>0.96</v>
      </c>
      <c r="G201" s="152">
        <f t="shared" si="16"/>
        <v>0</v>
      </c>
      <c r="H201" s="133"/>
      <c r="I201" s="133"/>
      <c r="J201" s="133"/>
      <c r="K201" s="133"/>
      <c r="L201" s="133"/>
      <c r="M201" s="133"/>
    </row>
    <row r="202" spans="1:13" ht="15.75">
      <c r="A202" s="142"/>
      <c r="B202" s="49">
        <v>2018</v>
      </c>
      <c r="C202" s="138">
        <f t="shared" si="13"/>
        <v>105.31499999999998</v>
      </c>
      <c r="D202" s="152">
        <f t="shared" si="16"/>
        <v>0</v>
      </c>
      <c r="E202" s="152">
        <f t="shared" si="16"/>
        <v>104.35499999999999</v>
      </c>
      <c r="F202" s="152">
        <f t="shared" si="16"/>
        <v>0.96</v>
      </c>
      <c r="G202" s="152">
        <f t="shared" si="16"/>
        <v>0</v>
      </c>
      <c r="H202" s="133"/>
      <c r="I202" s="133"/>
      <c r="J202" s="133"/>
      <c r="K202" s="133"/>
      <c r="L202" s="133"/>
      <c r="M202" s="133"/>
    </row>
    <row r="203" spans="1:13" ht="15.75">
      <c r="A203" s="142"/>
      <c r="B203" s="49">
        <v>2019</v>
      </c>
      <c r="C203" s="138">
        <f t="shared" si="13"/>
        <v>44</v>
      </c>
      <c r="D203" s="152">
        <f t="shared" si="16"/>
        <v>0</v>
      </c>
      <c r="E203" s="152">
        <f t="shared" si="16"/>
        <v>43.12</v>
      </c>
      <c r="F203" s="152">
        <f t="shared" si="16"/>
        <v>0.88</v>
      </c>
      <c r="G203" s="152">
        <f t="shared" si="16"/>
        <v>0</v>
      </c>
      <c r="H203" s="133"/>
      <c r="I203" s="133"/>
      <c r="J203" s="133"/>
      <c r="K203" s="133"/>
      <c r="L203" s="133"/>
      <c r="M203" s="133"/>
    </row>
    <row r="204" spans="1:13" ht="15.75">
      <c r="A204" s="142"/>
      <c r="B204" s="49">
        <v>2020</v>
      </c>
      <c r="C204" s="138">
        <f t="shared" si="13"/>
        <v>0</v>
      </c>
      <c r="D204" s="152">
        <f t="shared" si="16"/>
        <v>0</v>
      </c>
      <c r="E204" s="152">
        <f t="shared" si="16"/>
        <v>0</v>
      </c>
      <c r="F204" s="152">
        <f t="shared" si="16"/>
        <v>0</v>
      </c>
      <c r="G204" s="152">
        <f t="shared" si="16"/>
        <v>0</v>
      </c>
      <c r="H204" s="133"/>
      <c r="I204" s="133"/>
      <c r="J204" s="133"/>
      <c r="K204" s="133"/>
      <c r="L204" s="133"/>
      <c r="M204" s="133"/>
    </row>
    <row r="205" spans="1:13" ht="47.25">
      <c r="A205" s="142" t="s">
        <v>137</v>
      </c>
      <c r="B205" s="49" t="s">
        <v>384</v>
      </c>
      <c r="C205" s="138">
        <f aca="true" t="shared" si="17" ref="C205:C236">D205+E205+F205+G205</f>
        <v>47.276</v>
      </c>
      <c r="D205" s="138">
        <f>D206+D207+D208+D209+D210</f>
        <v>0</v>
      </c>
      <c r="E205" s="138">
        <f>E206+E207+E208+E209+E210</f>
        <v>47.276</v>
      </c>
      <c r="F205" s="138">
        <f>F206+F207+F208+F209+F210</f>
        <v>0</v>
      </c>
      <c r="G205" s="138">
        <f>G206+G207+G208+G209+G210</f>
        <v>0</v>
      </c>
      <c r="H205" s="153"/>
      <c r="I205" s="133"/>
      <c r="J205" s="133"/>
      <c r="K205" s="133"/>
      <c r="L205" s="133"/>
      <c r="M205" s="133"/>
    </row>
    <row r="206" spans="1:13" ht="15.75">
      <c r="A206" s="142"/>
      <c r="B206" s="49">
        <v>2016</v>
      </c>
      <c r="C206" s="138">
        <f t="shared" si="17"/>
        <v>47.276</v>
      </c>
      <c r="D206" s="166">
        <v>0</v>
      </c>
      <c r="E206" s="138">
        <v>47.276</v>
      </c>
      <c r="F206" s="138">
        <v>0</v>
      </c>
      <c r="G206" s="138">
        <v>0</v>
      </c>
      <c r="H206" s="133"/>
      <c r="I206" s="133"/>
      <c r="J206" s="133"/>
      <c r="K206" s="133"/>
      <c r="L206" s="133"/>
      <c r="M206" s="133"/>
    </row>
    <row r="207" spans="1:13" ht="15.75">
      <c r="A207" s="142"/>
      <c r="B207" s="49">
        <v>2017</v>
      </c>
      <c r="C207" s="138">
        <f t="shared" si="17"/>
        <v>0</v>
      </c>
      <c r="D207" s="138">
        <v>0</v>
      </c>
      <c r="E207" s="138">
        <v>0</v>
      </c>
      <c r="F207" s="138">
        <v>0</v>
      </c>
      <c r="G207" s="138">
        <v>0</v>
      </c>
      <c r="H207" s="133"/>
      <c r="I207" s="133"/>
      <c r="J207" s="133"/>
      <c r="K207" s="133"/>
      <c r="L207" s="133"/>
      <c r="M207" s="133"/>
    </row>
    <row r="208" spans="1:13" ht="15.75">
      <c r="A208" s="142"/>
      <c r="B208" s="49">
        <v>2018</v>
      </c>
      <c r="C208" s="138">
        <f t="shared" si="17"/>
        <v>0</v>
      </c>
      <c r="D208" s="138">
        <v>0</v>
      </c>
      <c r="E208" s="138">
        <v>0</v>
      </c>
      <c r="F208" s="138">
        <v>0</v>
      </c>
      <c r="G208" s="138">
        <v>0</v>
      </c>
      <c r="H208" s="133"/>
      <c r="I208" s="133"/>
      <c r="J208" s="133"/>
      <c r="K208" s="133"/>
      <c r="L208" s="133"/>
      <c r="M208" s="133"/>
    </row>
    <row r="209" spans="1:13" ht="15.75">
      <c r="A209" s="142"/>
      <c r="B209" s="49">
        <v>2019</v>
      </c>
      <c r="C209" s="138">
        <f t="shared" si="17"/>
        <v>0</v>
      </c>
      <c r="D209" s="138">
        <v>0</v>
      </c>
      <c r="E209" s="138">
        <v>0</v>
      </c>
      <c r="F209" s="138">
        <v>0</v>
      </c>
      <c r="G209" s="138">
        <v>0</v>
      </c>
      <c r="H209" s="133"/>
      <c r="I209" s="133"/>
      <c r="J209" s="133"/>
      <c r="K209" s="133"/>
      <c r="L209" s="133"/>
      <c r="M209" s="133"/>
    </row>
    <row r="210" spans="1:13" ht="15.75">
      <c r="A210" s="142"/>
      <c r="B210" s="49">
        <v>2020</v>
      </c>
      <c r="C210" s="138">
        <f t="shared" si="17"/>
        <v>0</v>
      </c>
      <c r="D210" s="138">
        <v>0</v>
      </c>
      <c r="E210" s="138">
        <v>0</v>
      </c>
      <c r="F210" s="138">
        <v>0</v>
      </c>
      <c r="G210" s="138">
        <v>0</v>
      </c>
      <c r="H210" s="133"/>
      <c r="I210" s="133"/>
      <c r="J210" s="133"/>
      <c r="K210" s="133"/>
      <c r="L210" s="133"/>
      <c r="M210" s="133"/>
    </row>
    <row r="211" spans="1:13" ht="31.5">
      <c r="A211" s="142" t="s">
        <v>385</v>
      </c>
      <c r="B211" s="49" t="s">
        <v>386</v>
      </c>
      <c r="C211" s="138">
        <f t="shared" si="17"/>
        <v>54.63</v>
      </c>
      <c r="D211" s="138">
        <f>D212+D213+D214+D215+D216</f>
        <v>0</v>
      </c>
      <c r="E211" s="138">
        <f>E212+E213+E214+E215+E216</f>
        <v>54.63</v>
      </c>
      <c r="F211" s="138">
        <f>F212+F213+F214+F215+F216</f>
        <v>0</v>
      </c>
      <c r="G211" s="138">
        <f>G212+G213+G214+G215+G216</f>
        <v>0</v>
      </c>
      <c r="H211" s="153"/>
      <c r="I211" s="133"/>
      <c r="J211" s="133"/>
      <c r="K211" s="133"/>
      <c r="L211" s="133"/>
      <c r="M211" s="133"/>
    </row>
    <row r="212" spans="1:13" ht="15.75">
      <c r="A212" s="142"/>
      <c r="B212" s="49">
        <v>2016</v>
      </c>
      <c r="C212" s="138">
        <f t="shared" si="17"/>
        <v>27.315</v>
      </c>
      <c r="D212" s="138">
        <v>0</v>
      </c>
      <c r="E212" s="138">
        <v>27.315</v>
      </c>
      <c r="F212" s="138">
        <v>0</v>
      </c>
      <c r="G212" s="138">
        <v>0</v>
      </c>
      <c r="H212" s="133"/>
      <c r="I212" s="133"/>
      <c r="J212" s="133"/>
      <c r="K212" s="133"/>
      <c r="L212" s="133"/>
      <c r="M212" s="133"/>
    </row>
    <row r="213" spans="1:13" ht="15.75">
      <c r="A213" s="142"/>
      <c r="B213" s="49">
        <v>2017</v>
      </c>
      <c r="C213" s="138">
        <f t="shared" si="17"/>
        <v>27.315</v>
      </c>
      <c r="D213" s="138">
        <v>0</v>
      </c>
      <c r="E213" s="138">
        <v>27.315</v>
      </c>
      <c r="F213" s="138">
        <v>0</v>
      </c>
      <c r="G213" s="138">
        <v>0</v>
      </c>
      <c r="H213" s="133"/>
      <c r="I213" s="133"/>
      <c r="J213" s="133"/>
      <c r="K213" s="133"/>
      <c r="L213" s="133"/>
      <c r="M213" s="133"/>
    </row>
    <row r="214" spans="1:13" ht="15.75">
      <c r="A214" s="142"/>
      <c r="B214" s="49">
        <v>2018</v>
      </c>
      <c r="C214" s="138">
        <f t="shared" si="17"/>
        <v>0</v>
      </c>
      <c r="D214" s="138">
        <v>0</v>
      </c>
      <c r="E214" s="138">
        <v>0</v>
      </c>
      <c r="F214" s="138">
        <v>0</v>
      </c>
      <c r="G214" s="138">
        <v>0</v>
      </c>
      <c r="H214" s="133"/>
      <c r="I214" s="133"/>
      <c r="J214" s="133"/>
      <c r="K214" s="133"/>
      <c r="L214" s="133"/>
      <c r="M214" s="133"/>
    </row>
    <row r="215" spans="1:13" ht="15.75">
      <c r="A215" s="142"/>
      <c r="B215" s="49">
        <v>2019</v>
      </c>
      <c r="C215" s="138">
        <f t="shared" si="17"/>
        <v>0</v>
      </c>
      <c r="D215" s="138">
        <v>0</v>
      </c>
      <c r="E215" s="138">
        <v>0</v>
      </c>
      <c r="F215" s="138">
        <v>0</v>
      </c>
      <c r="G215" s="138">
        <v>0</v>
      </c>
      <c r="H215" s="133"/>
      <c r="I215" s="133"/>
      <c r="J215" s="133"/>
      <c r="K215" s="133"/>
      <c r="L215" s="133"/>
      <c r="M215" s="133"/>
    </row>
    <row r="216" spans="1:13" ht="15.75">
      <c r="A216" s="142"/>
      <c r="B216" s="49">
        <v>2020</v>
      </c>
      <c r="C216" s="138">
        <f t="shared" si="17"/>
        <v>0</v>
      </c>
      <c r="D216" s="138">
        <v>0</v>
      </c>
      <c r="E216" s="138">
        <v>0</v>
      </c>
      <c r="F216" s="138">
        <v>0</v>
      </c>
      <c r="G216" s="138">
        <v>0</v>
      </c>
      <c r="H216" s="133"/>
      <c r="I216" s="133"/>
      <c r="J216" s="133"/>
      <c r="K216" s="133"/>
      <c r="L216" s="133"/>
      <c r="M216" s="133"/>
    </row>
    <row r="217" spans="1:13" ht="31.5">
      <c r="A217" s="142" t="s">
        <v>387</v>
      </c>
      <c r="B217" s="49" t="s">
        <v>388</v>
      </c>
      <c r="C217" s="138">
        <f t="shared" si="17"/>
        <v>54.63</v>
      </c>
      <c r="D217" s="138">
        <f>D218+D219+D220+D221+D222</f>
        <v>0</v>
      </c>
      <c r="E217" s="138">
        <f>E218+E219+E220+E221+E222</f>
        <v>54.63</v>
      </c>
      <c r="F217" s="138">
        <f>F218+F219+F220+F221+F222</f>
        <v>0</v>
      </c>
      <c r="G217" s="138">
        <f>G218+G219+G220+G221+G222</f>
        <v>0</v>
      </c>
      <c r="H217" s="153"/>
      <c r="I217" s="133"/>
      <c r="J217" s="133"/>
      <c r="K217" s="133"/>
      <c r="L217" s="133"/>
      <c r="M217" s="133"/>
    </row>
    <row r="218" spans="1:13" ht="15.75">
      <c r="A218" s="142"/>
      <c r="B218" s="49">
        <v>2016</v>
      </c>
      <c r="C218" s="138">
        <f t="shared" si="17"/>
        <v>0</v>
      </c>
      <c r="D218" s="138">
        <v>0</v>
      </c>
      <c r="E218" s="138">
        <v>0</v>
      </c>
      <c r="F218" s="138">
        <v>0</v>
      </c>
      <c r="G218" s="138">
        <v>0</v>
      </c>
      <c r="H218" s="133"/>
      <c r="I218" s="133"/>
      <c r="J218" s="133"/>
      <c r="K218" s="133"/>
      <c r="L218" s="133"/>
      <c r="M218" s="133"/>
    </row>
    <row r="219" spans="1:13" ht="15.75">
      <c r="A219" s="142"/>
      <c r="B219" s="49">
        <v>2017</v>
      </c>
      <c r="C219" s="138">
        <f t="shared" si="17"/>
        <v>27.315</v>
      </c>
      <c r="D219" s="138">
        <v>0</v>
      </c>
      <c r="E219" s="138">
        <v>27.315</v>
      </c>
      <c r="F219" s="138">
        <v>0</v>
      </c>
      <c r="G219" s="138">
        <v>0</v>
      </c>
      <c r="H219" s="133"/>
      <c r="I219" s="133"/>
      <c r="J219" s="133"/>
      <c r="K219" s="133"/>
      <c r="L219" s="133"/>
      <c r="M219" s="133"/>
    </row>
    <row r="220" spans="1:13" ht="15.75">
      <c r="A220" s="142"/>
      <c r="B220" s="49">
        <v>2018</v>
      </c>
      <c r="C220" s="138">
        <f t="shared" si="17"/>
        <v>27.315</v>
      </c>
      <c r="D220" s="138">
        <v>0</v>
      </c>
      <c r="E220" s="138">
        <v>27.315</v>
      </c>
      <c r="F220" s="138">
        <v>0</v>
      </c>
      <c r="G220" s="138">
        <v>0</v>
      </c>
      <c r="H220" s="133"/>
      <c r="I220" s="133"/>
      <c r="J220" s="133"/>
      <c r="K220" s="133"/>
      <c r="L220" s="133"/>
      <c r="M220" s="133"/>
    </row>
    <row r="221" spans="1:13" ht="15.75">
      <c r="A221" s="142"/>
      <c r="B221" s="49">
        <v>2019</v>
      </c>
      <c r="C221" s="138">
        <f t="shared" si="17"/>
        <v>0</v>
      </c>
      <c r="D221" s="138">
        <v>0</v>
      </c>
      <c r="E221" s="138">
        <v>0</v>
      </c>
      <c r="F221" s="138">
        <v>0</v>
      </c>
      <c r="G221" s="138">
        <v>0</v>
      </c>
      <c r="H221" s="133"/>
      <c r="I221" s="133"/>
      <c r="J221" s="133"/>
      <c r="K221" s="133"/>
      <c r="L221" s="133"/>
      <c r="M221" s="133"/>
    </row>
    <row r="222" spans="1:13" ht="15.75">
      <c r="A222" s="142"/>
      <c r="B222" s="49">
        <v>2020</v>
      </c>
      <c r="C222" s="138">
        <f t="shared" si="17"/>
        <v>0</v>
      </c>
      <c r="D222" s="138">
        <v>0</v>
      </c>
      <c r="E222" s="138">
        <v>0</v>
      </c>
      <c r="F222" s="138">
        <v>0</v>
      </c>
      <c r="G222" s="138">
        <v>0</v>
      </c>
      <c r="H222" s="133"/>
      <c r="I222" s="133"/>
      <c r="J222" s="133"/>
      <c r="K222" s="133"/>
      <c r="L222" s="133"/>
      <c r="M222" s="133"/>
    </row>
    <row r="223" spans="1:13" ht="47.25">
      <c r="A223" s="142" t="s">
        <v>405</v>
      </c>
      <c r="B223" s="49" t="s">
        <v>404</v>
      </c>
      <c r="C223" s="138">
        <f t="shared" si="17"/>
        <v>90</v>
      </c>
      <c r="D223" s="138">
        <f>D224+D225+D226+D227+D228</f>
        <v>0</v>
      </c>
      <c r="E223" s="138">
        <f>E224+E225+E226+E227+E228</f>
        <v>90</v>
      </c>
      <c r="F223" s="138">
        <f>F224+F225+F226+F227+F228</f>
        <v>0</v>
      </c>
      <c r="G223" s="138">
        <f>G224+G225+G226+G227+G228</f>
        <v>0</v>
      </c>
      <c r="H223" s="153"/>
      <c r="I223" s="133"/>
      <c r="J223" s="133"/>
      <c r="K223" s="133"/>
      <c r="L223" s="133"/>
      <c r="M223" s="133"/>
    </row>
    <row r="224" spans="1:13" ht="15.75">
      <c r="A224" s="142"/>
      <c r="B224" s="49">
        <v>2016</v>
      </c>
      <c r="C224" s="138">
        <f t="shared" si="17"/>
        <v>30</v>
      </c>
      <c r="D224" s="138">
        <v>0</v>
      </c>
      <c r="E224" s="138">
        <v>30</v>
      </c>
      <c r="F224" s="138">
        <v>0</v>
      </c>
      <c r="G224" s="138">
        <v>0</v>
      </c>
      <c r="H224" s="133"/>
      <c r="I224" s="133"/>
      <c r="J224" s="133"/>
      <c r="K224" s="133"/>
      <c r="L224" s="133"/>
      <c r="M224" s="133"/>
    </row>
    <row r="225" spans="1:13" ht="15.75">
      <c r="A225" s="142"/>
      <c r="B225" s="49">
        <v>2017</v>
      </c>
      <c r="C225" s="138">
        <f t="shared" si="17"/>
        <v>30</v>
      </c>
      <c r="D225" s="138">
        <v>0</v>
      </c>
      <c r="E225" s="138">
        <v>30</v>
      </c>
      <c r="F225" s="138">
        <v>0</v>
      </c>
      <c r="G225" s="138">
        <v>0</v>
      </c>
      <c r="H225" s="133"/>
      <c r="I225" s="133"/>
      <c r="J225" s="133"/>
      <c r="K225" s="133"/>
      <c r="L225" s="133"/>
      <c r="M225" s="133"/>
    </row>
    <row r="226" spans="1:13" ht="15.75">
      <c r="A226" s="142"/>
      <c r="B226" s="49">
        <v>2018</v>
      </c>
      <c r="C226" s="138">
        <f t="shared" si="17"/>
        <v>30</v>
      </c>
      <c r="D226" s="138">
        <v>0</v>
      </c>
      <c r="E226" s="138">
        <v>30</v>
      </c>
      <c r="F226" s="138">
        <v>0</v>
      </c>
      <c r="G226" s="138">
        <v>0</v>
      </c>
      <c r="H226" s="133"/>
      <c r="I226" s="133"/>
      <c r="J226" s="133"/>
      <c r="K226" s="133"/>
      <c r="L226" s="133"/>
      <c r="M226" s="133"/>
    </row>
    <row r="227" spans="1:13" ht="15.75">
      <c r="A227" s="142"/>
      <c r="B227" s="49">
        <v>2019</v>
      </c>
      <c r="C227" s="138">
        <f t="shared" si="17"/>
        <v>0</v>
      </c>
      <c r="D227" s="138">
        <v>0</v>
      </c>
      <c r="E227" s="138">
        <v>0</v>
      </c>
      <c r="F227" s="138">
        <v>0</v>
      </c>
      <c r="G227" s="138">
        <v>0</v>
      </c>
      <c r="H227" s="133"/>
      <c r="I227" s="133"/>
      <c r="J227" s="133"/>
      <c r="K227" s="133"/>
      <c r="L227" s="133"/>
      <c r="M227" s="133"/>
    </row>
    <row r="228" spans="1:13" ht="15.75">
      <c r="A228" s="142"/>
      <c r="B228" s="49">
        <v>2020</v>
      </c>
      <c r="C228" s="138">
        <f t="shared" si="17"/>
        <v>0</v>
      </c>
      <c r="D228" s="138">
        <v>0</v>
      </c>
      <c r="E228" s="138">
        <v>0</v>
      </c>
      <c r="F228" s="138">
        <v>0</v>
      </c>
      <c r="G228" s="138">
        <v>0</v>
      </c>
      <c r="H228" s="133"/>
      <c r="I228" s="133"/>
      <c r="J228" s="133"/>
      <c r="K228" s="133"/>
      <c r="L228" s="133"/>
      <c r="M228" s="133"/>
    </row>
    <row r="229" spans="1:13" ht="47.25">
      <c r="A229" s="142" t="s">
        <v>407</v>
      </c>
      <c r="B229" s="49" t="s">
        <v>166</v>
      </c>
      <c r="C229" s="138">
        <f t="shared" si="17"/>
        <v>280</v>
      </c>
      <c r="D229" s="138">
        <f>D230+D231+D232+D233+D234</f>
        <v>0</v>
      </c>
      <c r="E229" s="138">
        <f>E230+E231+E232+E233+E234</f>
        <v>274.4</v>
      </c>
      <c r="F229" s="138">
        <f>F230+F231+F232+F233+F234</f>
        <v>5.6</v>
      </c>
      <c r="G229" s="138">
        <f>G230+G231+G232+G233+G234</f>
        <v>0</v>
      </c>
      <c r="H229" s="167"/>
      <c r="I229" s="133"/>
      <c r="J229" s="133"/>
      <c r="K229" s="133"/>
      <c r="L229" s="133"/>
      <c r="M229" s="133"/>
    </row>
    <row r="230" spans="1:13" ht="15.75">
      <c r="A230" s="142"/>
      <c r="B230" s="49">
        <v>2016</v>
      </c>
      <c r="C230" s="138">
        <f t="shared" si="17"/>
        <v>140</v>
      </c>
      <c r="D230" s="166">
        <v>0</v>
      </c>
      <c r="E230" s="138">
        <v>137.2</v>
      </c>
      <c r="F230" s="138">
        <v>2.8</v>
      </c>
      <c r="G230" s="138">
        <v>0</v>
      </c>
      <c r="H230" s="133"/>
      <c r="I230" s="133"/>
      <c r="J230" s="133"/>
      <c r="K230" s="133"/>
      <c r="L230" s="133"/>
      <c r="M230" s="133"/>
    </row>
    <row r="231" spans="1:13" ht="15.75">
      <c r="A231" s="168"/>
      <c r="B231" s="49">
        <v>2017</v>
      </c>
      <c r="C231" s="138">
        <f t="shared" si="17"/>
        <v>48</v>
      </c>
      <c r="D231" s="138">
        <v>0</v>
      </c>
      <c r="E231" s="138">
        <v>47.04</v>
      </c>
      <c r="F231" s="138">
        <v>0.96</v>
      </c>
      <c r="G231" s="138">
        <v>0</v>
      </c>
      <c r="H231" s="133"/>
      <c r="I231" s="133"/>
      <c r="J231" s="133"/>
      <c r="K231" s="133"/>
      <c r="L231" s="133"/>
      <c r="M231" s="133"/>
    </row>
    <row r="232" spans="1:13" ht="15.75">
      <c r="A232" s="168"/>
      <c r="B232" s="49">
        <v>2018</v>
      </c>
      <c r="C232" s="138">
        <f t="shared" si="17"/>
        <v>48</v>
      </c>
      <c r="D232" s="138">
        <v>0</v>
      </c>
      <c r="E232" s="138">
        <v>47.04</v>
      </c>
      <c r="F232" s="138">
        <v>0.96</v>
      </c>
      <c r="G232" s="138">
        <v>0</v>
      </c>
      <c r="H232" s="133"/>
      <c r="I232" s="133"/>
      <c r="J232" s="133"/>
      <c r="K232" s="133"/>
      <c r="L232" s="133"/>
      <c r="M232" s="133"/>
    </row>
    <row r="233" spans="1:13" ht="15.75">
      <c r="A233" s="168"/>
      <c r="B233" s="49">
        <v>2019</v>
      </c>
      <c r="C233" s="138">
        <f t="shared" si="17"/>
        <v>44</v>
      </c>
      <c r="D233" s="138">
        <v>0</v>
      </c>
      <c r="E233" s="138">
        <v>43.12</v>
      </c>
      <c r="F233" s="138">
        <v>0.88</v>
      </c>
      <c r="G233" s="138">
        <v>0</v>
      </c>
      <c r="H233" s="133"/>
      <c r="I233" s="133"/>
      <c r="J233" s="133"/>
      <c r="K233" s="133"/>
      <c r="L233" s="133"/>
      <c r="M233" s="133"/>
    </row>
    <row r="234" spans="1:13" ht="15.75">
      <c r="A234" s="168"/>
      <c r="B234" s="49">
        <v>2020</v>
      </c>
      <c r="C234" s="138">
        <f t="shared" si="17"/>
        <v>0</v>
      </c>
      <c r="D234" s="138">
        <v>0</v>
      </c>
      <c r="E234" s="138">
        <v>0</v>
      </c>
      <c r="F234" s="138">
        <v>0</v>
      </c>
      <c r="G234" s="138">
        <v>0</v>
      </c>
      <c r="H234" s="133"/>
      <c r="I234" s="133"/>
      <c r="J234" s="133"/>
      <c r="K234" s="133"/>
      <c r="L234" s="133"/>
      <c r="M234" s="133"/>
    </row>
    <row r="235" spans="1:13" ht="37.5">
      <c r="A235" s="147" t="s">
        <v>139</v>
      </c>
      <c r="B235" s="143" t="s">
        <v>7</v>
      </c>
      <c r="C235" s="151">
        <f t="shared" si="17"/>
        <v>443.35</v>
      </c>
      <c r="D235" s="151">
        <f>D236+D237+D238+D239+D240</f>
        <v>0</v>
      </c>
      <c r="E235" s="151">
        <f>E236+E237+E238+E239+E240</f>
        <v>434.40700000000004</v>
      </c>
      <c r="F235" s="151">
        <f>F236+F237+F238+F239+F240</f>
        <v>8.856</v>
      </c>
      <c r="G235" s="151">
        <f>G236+G237+G238+G239+G240</f>
        <v>0.087</v>
      </c>
      <c r="H235" s="169"/>
      <c r="I235" s="133"/>
      <c r="J235" s="133"/>
      <c r="K235" s="133"/>
      <c r="L235" s="133"/>
      <c r="M235" s="133"/>
    </row>
    <row r="236" spans="1:13" ht="18.75">
      <c r="A236" s="147"/>
      <c r="B236" s="49">
        <v>2016</v>
      </c>
      <c r="C236" s="152">
        <f t="shared" si="17"/>
        <v>137.13</v>
      </c>
      <c r="D236" s="152">
        <f>D243+D249+D255+D261+D267</f>
        <v>0</v>
      </c>
      <c r="E236" s="152">
        <f>E243+E249+E255+E261+E267</f>
        <v>134.363</v>
      </c>
      <c r="F236" s="152">
        <f>F243+F249+F255+F261+F267</f>
        <v>2.74</v>
      </c>
      <c r="G236" s="152">
        <f>G243+G249+G255+G261+G267</f>
        <v>0.027</v>
      </c>
      <c r="H236" s="153"/>
      <c r="I236" s="133"/>
      <c r="J236" s="133"/>
      <c r="K236" s="133"/>
      <c r="L236" s="133"/>
      <c r="M236" s="133"/>
    </row>
    <row r="237" spans="1:13" ht="15.75">
      <c r="A237" s="142"/>
      <c r="B237" s="49">
        <v>2017</v>
      </c>
      <c r="C237" s="152">
        <f>D237+E237+F237+G237</f>
        <v>104.9</v>
      </c>
      <c r="D237" s="152">
        <f aca="true" t="shared" si="18" ref="D237:G240">D244+D250+D256+D262+D268</f>
        <v>0</v>
      </c>
      <c r="E237" s="152">
        <f t="shared" si="18"/>
        <v>102.77600000000001</v>
      </c>
      <c r="F237" s="152">
        <f t="shared" si="18"/>
        <v>2.0940000000000003</v>
      </c>
      <c r="G237" s="152">
        <f t="shared" si="18"/>
        <v>0.03</v>
      </c>
      <c r="H237" s="133"/>
      <c r="I237" s="133"/>
      <c r="J237" s="133"/>
      <c r="K237" s="133"/>
      <c r="L237" s="133"/>
      <c r="M237" s="133"/>
    </row>
    <row r="238" spans="1:13" ht="15.75">
      <c r="A238" s="142"/>
      <c r="B238" s="49">
        <v>2018</v>
      </c>
      <c r="C238" s="152">
        <f>D238+E238+F238+G238</f>
        <v>53.42</v>
      </c>
      <c r="D238" s="152">
        <f>D245+D251+D257+D263+D269</f>
        <v>0</v>
      </c>
      <c r="E238" s="152">
        <f>E245+E251+E257+E263+E269</f>
        <v>52.326</v>
      </c>
      <c r="F238" s="152">
        <f t="shared" si="18"/>
        <v>1.064</v>
      </c>
      <c r="G238" s="152">
        <f t="shared" si="18"/>
        <v>0.03</v>
      </c>
      <c r="H238" s="133"/>
      <c r="I238" s="133"/>
      <c r="J238" s="133"/>
      <c r="K238" s="133"/>
      <c r="L238" s="133"/>
      <c r="M238" s="133"/>
    </row>
    <row r="239" spans="1:13" ht="15.75">
      <c r="A239" s="142"/>
      <c r="B239" s="49">
        <v>2019</v>
      </c>
      <c r="C239" s="152">
        <f>D239+E239+F239+G239</f>
        <v>73.7</v>
      </c>
      <c r="D239" s="152">
        <f t="shared" si="18"/>
        <v>0</v>
      </c>
      <c r="E239" s="152">
        <f t="shared" si="18"/>
        <v>72.226</v>
      </c>
      <c r="F239" s="152">
        <f>F246+F252+F258+F264+F270</f>
        <v>1.4739999999999998</v>
      </c>
      <c r="G239" s="152">
        <f t="shared" si="18"/>
        <v>0</v>
      </c>
      <c r="H239" s="133"/>
      <c r="I239" s="133"/>
      <c r="J239" s="133"/>
      <c r="K239" s="133"/>
      <c r="L239" s="133"/>
      <c r="M239" s="133"/>
    </row>
    <row r="240" spans="1:13" ht="15.75">
      <c r="A240" s="142"/>
      <c r="B240" s="49">
        <v>2020</v>
      </c>
      <c r="C240" s="152">
        <f>D240+E240+F240+G240</f>
        <v>74.19999999999999</v>
      </c>
      <c r="D240" s="152">
        <f t="shared" si="18"/>
        <v>0</v>
      </c>
      <c r="E240" s="152">
        <f t="shared" si="18"/>
        <v>72.716</v>
      </c>
      <c r="F240" s="152">
        <f t="shared" si="18"/>
        <v>1.4839999999999998</v>
      </c>
      <c r="G240" s="152">
        <f t="shared" si="18"/>
        <v>0</v>
      </c>
      <c r="H240" s="133"/>
      <c r="I240" s="133"/>
      <c r="J240" s="133"/>
      <c r="K240" s="133"/>
      <c r="L240" s="133"/>
      <c r="M240" s="133"/>
    </row>
    <row r="241" spans="1:13" ht="15.75" customHeight="1">
      <c r="A241" s="295" t="s">
        <v>140</v>
      </c>
      <c r="B241" s="297" t="s">
        <v>167</v>
      </c>
      <c r="C241" s="293">
        <f>D241+E241+F241+G241</f>
        <v>0.55</v>
      </c>
      <c r="D241" s="293">
        <f>D243+D244+D245+D246+D247</f>
        <v>0</v>
      </c>
      <c r="E241" s="293">
        <f>E243+E244+E245+E246+E247</f>
        <v>0.463</v>
      </c>
      <c r="F241" s="293">
        <f>F243+F244+F245+F246+F247</f>
        <v>0</v>
      </c>
      <c r="G241" s="293">
        <f>G243+G244+G245+G246+G247</f>
        <v>0.087</v>
      </c>
      <c r="H241" s="133"/>
      <c r="I241" s="133"/>
      <c r="J241" s="133"/>
      <c r="K241" s="133"/>
      <c r="L241" s="133"/>
      <c r="M241" s="133"/>
    </row>
    <row r="242" spans="1:13" ht="61.5" customHeight="1">
      <c r="A242" s="296"/>
      <c r="B242" s="298"/>
      <c r="C242" s="294"/>
      <c r="D242" s="294"/>
      <c r="E242" s="294"/>
      <c r="F242" s="294"/>
      <c r="G242" s="294"/>
      <c r="H242" s="153"/>
      <c r="I242" s="133"/>
      <c r="J242" s="133"/>
      <c r="K242" s="133"/>
      <c r="L242" s="133"/>
      <c r="M242" s="133"/>
    </row>
    <row r="243" spans="1:13" ht="15.75">
      <c r="A243" s="142"/>
      <c r="B243" s="49">
        <v>2016</v>
      </c>
      <c r="C243" s="138">
        <f aca="true" t="shared" si="19" ref="C243:C274">D243+E243+F243+G243</f>
        <v>0.13</v>
      </c>
      <c r="D243" s="138">
        <v>0</v>
      </c>
      <c r="E243" s="138">
        <v>0.103</v>
      </c>
      <c r="F243" s="138">
        <v>0</v>
      </c>
      <c r="G243" s="138">
        <v>0.027</v>
      </c>
      <c r="H243" s="133"/>
      <c r="I243" s="133"/>
      <c r="J243" s="133"/>
      <c r="K243" s="133"/>
      <c r="L243" s="133"/>
      <c r="M243" s="133"/>
    </row>
    <row r="244" spans="1:13" ht="15.75">
      <c r="A244" s="142"/>
      <c r="B244" s="49">
        <v>2017</v>
      </c>
      <c r="C244" s="138">
        <f t="shared" si="19"/>
        <v>0.2</v>
      </c>
      <c r="D244" s="138">
        <v>0</v>
      </c>
      <c r="E244" s="138">
        <v>0.17</v>
      </c>
      <c r="F244" s="138">
        <v>0</v>
      </c>
      <c r="G244" s="138">
        <v>0.03</v>
      </c>
      <c r="H244" s="133"/>
      <c r="I244" s="133"/>
      <c r="J244" s="133"/>
      <c r="K244" s="133"/>
      <c r="L244" s="133"/>
      <c r="M244" s="133"/>
    </row>
    <row r="245" spans="1:13" ht="15.75">
      <c r="A245" s="142"/>
      <c r="B245" s="49">
        <v>2018</v>
      </c>
      <c r="C245" s="138">
        <f t="shared" si="19"/>
        <v>0.22</v>
      </c>
      <c r="D245" s="138">
        <v>0</v>
      </c>
      <c r="E245" s="138">
        <v>0.19</v>
      </c>
      <c r="F245" s="138">
        <v>0</v>
      </c>
      <c r="G245" s="138">
        <v>0.03</v>
      </c>
      <c r="H245" s="133"/>
      <c r="I245" s="133"/>
      <c r="J245" s="133"/>
      <c r="K245" s="133"/>
      <c r="L245" s="133"/>
      <c r="M245" s="133"/>
    </row>
    <row r="246" spans="1:13" ht="15.75">
      <c r="A246" s="142"/>
      <c r="B246" s="49">
        <v>2019</v>
      </c>
      <c r="C246" s="138">
        <f t="shared" si="19"/>
        <v>0</v>
      </c>
      <c r="D246" s="138">
        <v>0</v>
      </c>
      <c r="E246" s="138">
        <v>0</v>
      </c>
      <c r="F246" s="138">
        <v>0</v>
      </c>
      <c r="G246" s="138">
        <v>0</v>
      </c>
      <c r="H246" s="133"/>
      <c r="I246" s="133"/>
      <c r="J246" s="133"/>
      <c r="K246" s="133"/>
      <c r="L246" s="133"/>
      <c r="M246" s="133"/>
    </row>
    <row r="247" spans="1:13" ht="15.75">
      <c r="A247" s="142"/>
      <c r="B247" s="49">
        <v>2020</v>
      </c>
      <c r="C247" s="138">
        <f t="shared" si="19"/>
        <v>0</v>
      </c>
      <c r="D247" s="138">
        <v>0</v>
      </c>
      <c r="E247" s="138">
        <v>0</v>
      </c>
      <c r="F247" s="138">
        <v>0</v>
      </c>
      <c r="G247" s="138">
        <v>0</v>
      </c>
      <c r="H247" s="133"/>
      <c r="I247" s="133"/>
      <c r="J247" s="133"/>
      <c r="K247" s="133"/>
      <c r="L247" s="133"/>
      <c r="M247" s="133"/>
    </row>
    <row r="248" spans="1:13" ht="78.75">
      <c r="A248" s="142" t="s">
        <v>141</v>
      </c>
      <c r="B248" s="49" t="s">
        <v>381</v>
      </c>
      <c r="C248" s="138">
        <f t="shared" si="19"/>
        <v>265.00000000000006</v>
      </c>
      <c r="D248" s="152">
        <f>D249+D250+D251+D252+D253</f>
        <v>0</v>
      </c>
      <c r="E248" s="152">
        <f>E249+E250+E251+E252+E253</f>
        <v>259.70000000000005</v>
      </c>
      <c r="F248" s="152">
        <f>F249+F250+F251+F252+F253</f>
        <v>5.300000000000001</v>
      </c>
      <c r="G248" s="152">
        <f>G249+G250+G251+G252+G253</f>
        <v>0</v>
      </c>
      <c r="H248" s="153"/>
      <c r="I248" s="133"/>
      <c r="J248" s="133"/>
      <c r="K248" s="133"/>
      <c r="L248" s="133"/>
      <c r="M248" s="133"/>
    </row>
    <row r="249" spans="1:13" ht="15.75">
      <c r="A249" s="142"/>
      <c r="B249" s="49">
        <v>2016</v>
      </c>
      <c r="C249" s="138">
        <f t="shared" si="19"/>
        <v>65</v>
      </c>
      <c r="D249" s="152">
        <v>0</v>
      </c>
      <c r="E249" s="152">
        <v>63.7</v>
      </c>
      <c r="F249" s="152">
        <v>1.3</v>
      </c>
      <c r="G249" s="152">
        <v>0</v>
      </c>
      <c r="H249" s="133"/>
      <c r="I249" s="133"/>
      <c r="J249" s="133"/>
      <c r="K249" s="133"/>
      <c r="L249" s="133"/>
      <c r="M249" s="133"/>
    </row>
    <row r="250" spans="1:13" ht="15.75">
      <c r="A250" s="142"/>
      <c r="B250" s="49">
        <v>2017</v>
      </c>
      <c r="C250" s="138">
        <f t="shared" si="19"/>
        <v>40</v>
      </c>
      <c r="D250" s="152">
        <v>0</v>
      </c>
      <c r="E250" s="152">
        <v>39.2</v>
      </c>
      <c r="F250" s="152">
        <v>0.8</v>
      </c>
      <c r="G250" s="152">
        <v>0</v>
      </c>
      <c r="H250" s="133"/>
      <c r="I250" s="133"/>
      <c r="J250" s="133"/>
      <c r="K250" s="133"/>
      <c r="L250" s="133"/>
      <c r="M250" s="133"/>
    </row>
    <row r="251" spans="1:13" ht="15.75">
      <c r="A251" s="142"/>
      <c r="B251" s="49">
        <v>2018</v>
      </c>
      <c r="C251" s="138">
        <f t="shared" si="19"/>
        <v>40</v>
      </c>
      <c r="D251" s="152">
        <v>0</v>
      </c>
      <c r="E251" s="152">
        <v>39.2</v>
      </c>
      <c r="F251" s="152">
        <v>0.8</v>
      </c>
      <c r="G251" s="152">
        <v>0</v>
      </c>
      <c r="H251" s="133"/>
      <c r="I251" s="133"/>
      <c r="J251" s="133"/>
      <c r="K251" s="133"/>
      <c r="L251" s="133"/>
      <c r="M251" s="133"/>
    </row>
    <row r="252" spans="1:13" ht="15.75">
      <c r="A252" s="142"/>
      <c r="B252" s="49">
        <v>2019</v>
      </c>
      <c r="C252" s="138">
        <f t="shared" si="19"/>
        <v>60</v>
      </c>
      <c r="D252" s="152">
        <v>0</v>
      </c>
      <c r="E252" s="152">
        <v>58.8</v>
      </c>
      <c r="F252" s="152">
        <v>1.2</v>
      </c>
      <c r="G252" s="152">
        <v>0</v>
      </c>
      <c r="H252" s="133"/>
      <c r="I252" s="133"/>
      <c r="J252" s="133"/>
      <c r="K252" s="133"/>
      <c r="L252" s="133"/>
      <c r="M252" s="133"/>
    </row>
    <row r="253" spans="1:13" ht="15.75">
      <c r="A253" s="142"/>
      <c r="B253" s="49">
        <v>2020</v>
      </c>
      <c r="C253" s="138">
        <f t="shared" si="19"/>
        <v>60</v>
      </c>
      <c r="D253" s="152">
        <v>0</v>
      </c>
      <c r="E253" s="152">
        <v>58.8</v>
      </c>
      <c r="F253" s="152">
        <v>1.2</v>
      </c>
      <c r="G253" s="152">
        <v>0</v>
      </c>
      <c r="H253" s="133"/>
      <c r="I253" s="133"/>
      <c r="J253" s="133"/>
      <c r="K253" s="133"/>
      <c r="L253" s="133"/>
      <c r="M253" s="133"/>
    </row>
    <row r="254" spans="1:13" ht="31.5">
      <c r="A254" s="142" t="s">
        <v>142</v>
      </c>
      <c r="B254" s="49" t="s">
        <v>401</v>
      </c>
      <c r="C254" s="138">
        <f t="shared" si="19"/>
        <v>27.999999999999996</v>
      </c>
      <c r="D254" s="152">
        <f>D255+D256+D257+D258+D259</f>
        <v>0</v>
      </c>
      <c r="E254" s="152">
        <f>E255+E256+E257+E258+E259</f>
        <v>27.439999999999998</v>
      </c>
      <c r="F254" s="152">
        <f>F255+F256+F257+F258+F259</f>
        <v>0.56</v>
      </c>
      <c r="G254" s="152">
        <f>G255+G256+G257+G258+G259</f>
        <v>0</v>
      </c>
      <c r="H254" s="153"/>
      <c r="I254" s="133"/>
      <c r="J254" s="133"/>
      <c r="K254" s="133"/>
      <c r="L254" s="133"/>
      <c r="M254" s="133"/>
    </row>
    <row r="255" spans="1:13" ht="15.75">
      <c r="A255" s="142"/>
      <c r="B255" s="49">
        <v>2016</v>
      </c>
      <c r="C255" s="138">
        <f t="shared" si="19"/>
        <v>5</v>
      </c>
      <c r="D255" s="152">
        <v>0</v>
      </c>
      <c r="E255" s="152">
        <v>4.9</v>
      </c>
      <c r="F255" s="152">
        <v>0.1</v>
      </c>
      <c r="G255" s="152">
        <v>0</v>
      </c>
      <c r="H255" s="133"/>
      <c r="I255" s="133"/>
      <c r="J255" s="133"/>
      <c r="K255" s="133"/>
      <c r="L255" s="133"/>
      <c r="M255" s="133"/>
    </row>
    <row r="256" spans="1:13" ht="15.75">
      <c r="A256" s="142"/>
      <c r="B256" s="49">
        <v>2017</v>
      </c>
      <c r="C256" s="138">
        <f t="shared" si="19"/>
        <v>5</v>
      </c>
      <c r="D256" s="152">
        <v>0</v>
      </c>
      <c r="E256" s="152">
        <v>4.9</v>
      </c>
      <c r="F256" s="152">
        <v>0.1</v>
      </c>
      <c r="G256" s="152">
        <v>0</v>
      </c>
      <c r="H256" s="133"/>
      <c r="I256" s="133"/>
      <c r="J256" s="133"/>
      <c r="K256" s="133"/>
      <c r="L256" s="133"/>
      <c r="M256" s="133"/>
    </row>
    <row r="257" spans="1:13" ht="15.75">
      <c r="A257" s="142"/>
      <c r="B257" s="49">
        <v>2018</v>
      </c>
      <c r="C257" s="138">
        <f t="shared" si="19"/>
        <v>6</v>
      </c>
      <c r="D257" s="152">
        <v>0</v>
      </c>
      <c r="E257" s="152">
        <v>5.88</v>
      </c>
      <c r="F257" s="152">
        <v>0.12</v>
      </c>
      <c r="G257" s="152">
        <v>0</v>
      </c>
      <c r="H257" s="133"/>
      <c r="I257" s="133"/>
      <c r="J257" s="133"/>
      <c r="K257" s="133"/>
      <c r="L257" s="133"/>
      <c r="M257" s="133"/>
    </row>
    <row r="258" spans="1:13" ht="15.75">
      <c r="A258" s="142"/>
      <c r="B258" s="49">
        <v>2019</v>
      </c>
      <c r="C258" s="138">
        <f t="shared" si="19"/>
        <v>6</v>
      </c>
      <c r="D258" s="152">
        <v>0</v>
      </c>
      <c r="E258" s="152">
        <v>5.88</v>
      </c>
      <c r="F258" s="152">
        <v>0.12</v>
      </c>
      <c r="G258" s="152">
        <v>0</v>
      </c>
      <c r="H258" s="133"/>
      <c r="I258" s="133"/>
      <c r="J258" s="133"/>
      <c r="K258" s="133"/>
      <c r="L258" s="133"/>
      <c r="M258" s="133"/>
    </row>
    <row r="259" spans="1:13" ht="15.75">
      <c r="A259" s="142"/>
      <c r="B259" s="49">
        <v>2020</v>
      </c>
      <c r="C259" s="138">
        <f t="shared" si="19"/>
        <v>6</v>
      </c>
      <c r="D259" s="152">
        <v>0</v>
      </c>
      <c r="E259" s="152">
        <v>5.88</v>
      </c>
      <c r="F259" s="152">
        <v>0.12</v>
      </c>
      <c r="G259" s="152">
        <v>0</v>
      </c>
      <c r="H259" s="133"/>
      <c r="I259" s="133"/>
      <c r="J259" s="133"/>
      <c r="K259" s="133"/>
      <c r="L259" s="133"/>
      <c r="M259" s="133"/>
    </row>
    <row r="260" spans="1:13" ht="31.5">
      <c r="A260" s="142" t="s">
        <v>143</v>
      </c>
      <c r="B260" s="49" t="s">
        <v>263</v>
      </c>
      <c r="C260" s="138">
        <f t="shared" si="19"/>
        <v>29.8</v>
      </c>
      <c r="D260" s="152">
        <f>D261+D262+D263+D264+D265</f>
        <v>0</v>
      </c>
      <c r="E260" s="152">
        <f>E261+E262+E263+E264+E265</f>
        <v>29.204</v>
      </c>
      <c r="F260" s="152">
        <f>F261+F262+F263+F264+F265</f>
        <v>0.5960000000000001</v>
      </c>
      <c r="G260" s="152">
        <f>G261+G262+G263+G264+G265</f>
        <v>0</v>
      </c>
      <c r="H260" s="153"/>
      <c r="I260" s="133"/>
      <c r="J260" s="133"/>
      <c r="K260" s="133"/>
      <c r="L260" s="133"/>
      <c r="M260" s="133"/>
    </row>
    <row r="261" spans="1:13" ht="15.75">
      <c r="A261" s="142"/>
      <c r="B261" s="49">
        <v>2016</v>
      </c>
      <c r="C261" s="138">
        <f t="shared" si="19"/>
        <v>0</v>
      </c>
      <c r="D261" s="152">
        <v>0</v>
      </c>
      <c r="E261" s="152">
        <v>0</v>
      </c>
      <c r="F261" s="152">
        <v>0</v>
      </c>
      <c r="G261" s="152">
        <v>0</v>
      </c>
      <c r="H261" s="133"/>
      <c r="I261" s="133"/>
      <c r="J261" s="133"/>
      <c r="K261" s="133"/>
      <c r="L261" s="133"/>
      <c r="M261" s="133"/>
    </row>
    <row r="262" spans="1:13" ht="15.75">
      <c r="A262" s="142"/>
      <c r="B262" s="49">
        <v>2017</v>
      </c>
      <c r="C262" s="138">
        <f t="shared" si="19"/>
        <v>6.7</v>
      </c>
      <c r="D262" s="152">
        <v>0</v>
      </c>
      <c r="E262" s="152">
        <v>6.566</v>
      </c>
      <c r="F262" s="152">
        <v>0.134</v>
      </c>
      <c r="G262" s="152">
        <v>0</v>
      </c>
      <c r="H262" s="133"/>
      <c r="I262" s="133"/>
      <c r="J262" s="133"/>
      <c r="K262" s="133"/>
      <c r="L262" s="133"/>
      <c r="M262" s="133"/>
    </row>
    <row r="263" spans="1:13" ht="15.75">
      <c r="A263" s="142"/>
      <c r="B263" s="49">
        <v>2018</v>
      </c>
      <c r="C263" s="138">
        <f t="shared" si="19"/>
        <v>7.2</v>
      </c>
      <c r="D263" s="152">
        <v>0</v>
      </c>
      <c r="E263" s="152">
        <v>7.056</v>
      </c>
      <c r="F263" s="152">
        <v>0.144</v>
      </c>
      <c r="G263" s="152">
        <v>0</v>
      </c>
      <c r="H263" s="133"/>
      <c r="I263" s="133"/>
      <c r="J263" s="133"/>
      <c r="K263" s="133"/>
      <c r="L263" s="133"/>
      <c r="M263" s="133"/>
    </row>
    <row r="264" spans="1:13" ht="15.75">
      <c r="A264" s="142"/>
      <c r="B264" s="49">
        <v>2019</v>
      </c>
      <c r="C264" s="138">
        <f t="shared" si="19"/>
        <v>7.7</v>
      </c>
      <c r="D264" s="152">
        <v>0</v>
      </c>
      <c r="E264" s="152">
        <v>7.546</v>
      </c>
      <c r="F264" s="152">
        <v>0.154</v>
      </c>
      <c r="G264" s="152">
        <v>0</v>
      </c>
      <c r="H264" s="133"/>
      <c r="I264" s="133"/>
      <c r="J264" s="133"/>
      <c r="K264" s="133"/>
      <c r="L264" s="133"/>
      <c r="M264" s="133"/>
    </row>
    <row r="265" spans="1:13" ht="15.75">
      <c r="A265" s="142"/>
      <c r="B265" s="49">
        <v>2020</v>
      </c>
      <c r="C265" s="138">
        <f t="shared" si="19"/>
        <v>8.2</v>
      </c>
      <c r="D265" s="152">
        <v>0</v>
      </c>
      <c r="E265" s="152">
        <v>8.036</v>
      </c>
      <c r="F265" s="152">
        <v>0.164</v>
      </c>
      <c r="G265" s="152">
        <v>0</v>
      </c>
      <c r="H265" s="133"/>
      <c r="I265" s="133"/>
      <c r="J265" s="133"/>
      <c r="K265" s="133"/>
      <c r="L265" s="133"/>
      <c r="M265" s="133"/>
    </row>
    <row r="266" spans="1:13" ht="47.25">
      <c r="A266" s="142" t="s">
        <v>144</v>
      </c>
      <c r="B266" s="49" t="s">
        <v>382</v>
      </c>
      <c r="C266" s="138">
        <f t="shared" si="19"/>
        <v>120</v>
      </c>
      <c r="D266" s="152">
        <f>D267+D268+D269+D270+D271</f>
        <v>0</v>
      </c>
      <c r="E266" s="152">
        <f>E267+E268+E269+E270+E271</f>
        <v>117.6</v>
      </c>
      <c r="F266" s="152">
        <f>F267+F268+F269+F270+F271</f>
        <v>2.4000000000000004</v>
      </c>
      <c r="G266" s="152">
        <f>G267+G268+G269+G270+G271</f>
        <v>0</v>
      </c>
      <c r="H266" s="153"/>
      <c r="I266" s="133"/>
      <c r="J266" s="133"/>
      <c r="K266" s="133"/>
      <c r="L266" s="133"/>
      <c r="M266" s="133"/>
    </row>
    <row r="267" spans="1:13" ht="15.75">
      <c r="A267" s="142"/>
      <c r="B267" s="49">
        <v>2016</v>
      </c>
      <c r="C267" s="138">
        <f t="shared" si="19"/>
        <v>67</v>
      </c>
      <c r="D267" s="152">
        <v>0</v>
      </c>
      <c r="E267" s="152">
        <v>65.66</v>
      </c>
      <c r="F267" s="152">
        <v>1.34</v>
      </c>
      <c r="G267" s="152">
        <v>0</v>
      </c>
      <c r="H267" s="133"/>
      <c r="I267" s="133"/>
      <c r="J267" s="133"/>
      <c r="K267" s="133"/>
      <c r="L267" s="133"/>
      <c r="M267" s="133"/>
    </row>
    <row r="268" spans="1:13" ht="15.75">
      <c r="A268" s="142"/>
      <c r="B268" s="49">
        <v>2017</v>
      </c>
      <c r="C268" s="138">
        <f t="shared" si="19"/>
        <v>53</v>
      </c>
      <c r="D268" s="152">
        <v>0</v>
      </c>
      <c r="E268" s="152">
        <v>51.94</v>
      </c>
      <c r="F268" s="152">
        <v>1.06</v>
      </c>
      <c r="G268" s="152">
        <v>0</v>
      </c>
      <c r="H268" s="133"/>
      <c r="I268" s="133"/>
      <c r="J268" s="133"/>
      <c r="K268" s="133"/>
      <c r="L268" s="133"/>
      <c r="M268" s="133"/>
    </row>
    <row r="269" spans="1:13" ht="15.75">
      <c r="A269" s="142"/>
      <c r="B269" s="49">
        <v>2018</v>
      </c>
      <c r="C269" s="138">
        <f t="shared" si="19"/>
        <v>0</v>
      </c>
      <c r="D269" s="152">
        <v>0</v>
      </c>
      <c r="E269" s="152">
        <v>0</v>
      </c>
      <c r="F269" s="152">
        <v>0</v>
      </c>
      <c r="G269" s="152">
        <v>0</v>
      </c>
      <c r="H269" s="133"/>
      <c r="I269" s="133"/>
      <c r="J269" s="133"/>
      <c r="K269" s="133"/>
      <c r="L269" s="133"/>
      <c r="M269" s="133"/>
    </row>
    <row r="270" spans="1:13" ht="15.75">
      <c r="A270" s="142"/>
      <c r="B270" s="49">
        <v>2019</v>
      </c>
      <c r="C270" s="138">
        <f t="shared" si="19"/>
        <v>0</v>
      </c>
      <c r="D270" s="152">
        <v>0</v>
      </c>
      <c r="E270" s="152">
        <v>0</v>
      </c>
      <c r="F270" s="152">
        <v>0</v>
      </c>
      <c r="G270" s="152">
        <v>0</v>
      </c>
      <c r="H270" s="133"/>
      <c r="I270" s="133"/>
      <c r="J270" s="133"/>
      <c r="K270" s="133"/>
      <c r="L270" s="133"/>
      <c r="M270" s="133"/>
    </row>
    <row r="271" spans="1:13" s="32" customFormat="1" ht="15.75">
      <c r="A271" s="142"/>
      <c r="B271" s="49">
        <v>2020</v>
      </c>
      <c r="C271" s="138">
        <f t="shared" si="19"/>
        <v>0</v>
      </c>
      <c r="D271" s="152">
        <v>0</v>
      </c>
      <c r="E271" s="152">
        <v>0</v>
      </c>
      <c r="F271" s="152">
        <v>0</v>
      </c>
      <c r="G271" s="152">
        <v>0</v>
      </c>
      <c r="H271" s="156"/>
      <c r="I271" s="156"/>
      <c r="J271" s="156"/>
      <c r="K271" s="156"/>
      <c r="L271" s="156"/>
      <c r="M271" s="156"/>
    </row>
    <row r="272" spans="1:13" s="32" customFormat="1" ht="56.25">
      <c r="A272" s="147" t="s">
        <v>215</v>
      </c>
      <c r="B272" s="143" t="s">
        <v>392</v>
      </c>
      <c r="C272" s="138">
        <f t="shared" si="19"/>
        <v>77.798</v>
      </c>
      <c r="D272" s="152">
        <f>D273+D274+D275+D276+D277</f>
        <v>0</v>
      </c>
      <c r="E272" s="152">
        <f>E273+E274+E275+E276+E277</f>
        <v>76.242</v>
      </c>
      <c r="F272" s="152">
        <f>F273+F274+F275+F276+F277</f>
        <v>1.556</v>
      </c>
      <c r="G272" s="152">
        <f>G273+G274+G275+G276+G277</f>
        <v>0</v>
      </c>
      <c r="H272" s="170"/>
      <c r="I272" s="156"/>
      <c r="J272" s="156"/>
      <c r="K272" s="156"/>
      <c r="L272" s="156"/>
      <c r="M272" s="156"/>
    </row>
    <row r="273" spans="1:13" s="32" customFormat="1" ht="15.75">
      <c r="A273" s="142"/>
      <c r="B273" s="49">
        <v>2016</v>
      </c>
      <c r="C273" s="138">
        <f t="shared" si="19"/>
        <v>12</v>
      </c>
      <c r="D273" s="152">
        <f>D279+D285+D291</f>
        <v>0</v>
      </c>
      <c r="E273" s="152">
        <f>E279+E285+E291</f>
        <v>11.76</v>
      </c>
      <c r="F273" s="152">
        <f>F279+F285+F291</f>
        <v>0.24</v>
      </c>
      <c r="G273" s="152">
        <f>G279+G285+G291</f>
        <v>0</v>
      </c>
      <c r="H273" s="157"/>
      <c r="I273" s="156"/>
      <c r="J273" s="156"/>
      <c r="K273" s="156"/>
      <c r="L273" s="156"/>
      <c r="M273" s="156"/>
    </row>
    <row r="274" spans="1:13" s="32" customFormat="1" ht="15.75">
      <c r="A274" s="142"/>
      <c r="B274" s="49">
        <v>2017</v>
      </c>
      <c r="C274" s="138">
        <f t="shared" si="19"/>
        <v>25.798000000000002</v>
      </c>
      <c r="D274" s="152">
        <f aca="true" t="shared" si="20" ref="D274:G277">D280+D286+D292</f>
        <v>0</v>
      </c>
      <c r="E274" s="152">
        <f t="shared" si="20"/>
        <v>25.282</v>
      </c>
      <c r="F274" s="152">
        <f t="shared" si="20"/>
        <v>0.516</v>
      </c>
      <c r="G274" s="152">
        <f t="shared" si="20"/>
        <v>0</v>
      </c>
      <c r="H274" s="156"/>
      <c r="I274" s="156"/>
      <c r="J274" s="156"/>
      <c r="K274" s="156"/>
      <c r="L274" s="156"/>
      <c r="M274" s="156"/>
    </row>
    <row r="275" spans="1:13" s="32" customFormat="1" ht="15.75">
      <c r="A275" s="142"/>
      <c r="B275" s="49">
        <v>2018</v>
      </c>
      <c r="C275" s="138">
        <f aca="true" t="shared" si="21" ref="C275:C306">D275+E275+F275+G275</f>
        <v>40</v>
      </c>
      <c r="D275" s="152">
        <f t="shared" si="20"/>
        <v>0</v>
      </c>
      <c r="E275" s="152">
        <f t="shared" si="20"/>
        <v>39.2</v>
      </c>
      <c r="F275" s="152">
        <f t="shared" si="20"/>
        <v>0.8</v>
      </c>
      <c r="G275" s="152">
        <f t="shared" si="20"/>
        <v>0</v>
      </c>
      <c r="H275" s="156"/>
      <c r="I275" s="156"/>
      <c r="J275" s="156"/>
      <c r="K275" s="156"/>
      <c r="L275" s="156"/>
      <c r="M275" s="156"/>
    </row>
    <row r="276" spans="1:13" s="32" customFormat="1" ht="15.75">
      <c r="A276" s="142"/>
      <c r="B276" s="49">
        <v>2019</v>
      </c>
      <c r="C276" s="138">
        <f t="shared" si="21"/>
        <v>0</v>
      </c>
      <c r="D276" s="152">
        <f t="shared" si="20"/>
        <v>0</v>
      </c>
      <c r="E276" s="152">
        <f t="shared" si="20"/>
        <v>0</v>
      </c>
      <c r="F276" s="152">
        <f t="shared" si="20"/>
        <v>0</v>
      </c>
      <c r="G276" s="152">
        <f t="shared" si="20"/>
        <v>0</v>
      </c>
      <c r="H276" s="156"/>
      <c r="I276" s="156"/>
      <c r="J276" s="156"/>
      <c r="K276" s="156"/>
      <c r="L276" s="156"/>
      <c r="M276" s="156"/>
    </row>
    <row r="277" spans="1:13" s="32" customFormat="1" ht="15.75">
      <c r="A277" s="142"/>
      <c r="B277" s="49">
        <v>2020</v>
      </c>
      <c r="C277" s="138">
        <f t="shared" si="21"/>
        <v>0</v>
      </c>
      <c r="D277" s="152">
        <f t="shared" si="20"/>
        <v>0</v>
      </c>
      <c r="E277" s="152">
        <f t="shared" si="20"/>
        <v>0</v>
      </c>
      <c r="F277" s="152">
        <f t="shared" si="20"/>
        <v>0</v>
      </c>
      <c r="G277" s="152">
        <f t="shared" si="20"/>
        <v>0</v>
      </c>
      <c r="H277" s="156"/>
      <c r="I277" s="156"/>
      <c r="J277" s="156"/>
      <c r="K277" s="156"/>
      <c r="L277" s="156"/>
      <c r="M277" s="156"/>
    </row>
    <row r="278" spans="1:13" s="32" customFormat="1" ht="47.25">
      <c r="A278" s="142" t="s">
        <v>216</v>
      </c>
      <c r="B278" s="49" t="s">
        <v>402</v>
      </c>
      <c r="C278" s="138">
        <f t="shared" si="21"/>
        <v>12</v>
      </c>
      <c r="D278" s="152">
        <f>D279+D280+D281+D282+D283</f>
        <v>0</v>
      </c>
      <c r="E278" s="152">
        <f>E279+E280+E281+E282+E283</f>
        <v>11.76</v>
      </c>
      <c r="F278" s="152">
        <f>F279+F280+F281+F282+F283</f>
        <v>0.24</v>
      </c>
      <c r="G278" s="152">
        <f>G279+G280+G281+G282+G283</f>
        <v>0</v>
      </c>
      <c r="H278" s="157"/>
      <c r="I278" s="156"/>
      <c r="J278" s="156"/>
      <c r="K278" s="156"/>
      <c r="L278" s="156"/>
      <c r="M278" s="156"/>
    </row>
    <row r="279" spans="1:13" s="32" customFormat="1" ht="15.75">
      <c r="A279" s="142"/>
      <c r="B279" s="49">
        <v>2016</v>
      </c>
      <c r="C279" s="138">
        <f t="shared" si="21"/>
        <v>12</v>
      </c>
      <c r="D279" s="152">
        <v>0</v>
      </c>
      <c r="E279" s="152">
        <v>11.76</v>
      </c>
      <c r="F279" s="152">
        <v>0.24</v>
      </c>
      <c r="G279" s="152">
        <v>0</v>
      </c>
      <c r="H279" s="156"/>
      <c r="I279" s="156"/>
      <c r="J279" s="156"/>
      <c r="K279" s="156"/>
      <c r="L279" s="156"/>
      <c r="M279" s="156"/>
    </row>
    <row r="280" spans="1:13" s="32" customFormat="1" ht="15.75">
      <c r="A280" s="142"/>
      <c r="B280" s="49">
        <v>2017</v>
      </c>
      <c r="C280" s="138">
        <f t="shared" si="21"/>
        <v>0</v>
      </c>
      <c r="D280" s="152">
        <v>0</v>
      </c>
      <c r="E280" s="152">
        <v>0</v>
      </c>
      <c r="F280" s="152">
        <v>0</v>
      </c>
      <c r="G280" s="152">
        <v>0</v>
      </c>
      <c r="H280" s="156"/>
      <c r="I280" s="156"/>
      <c r="J280" s="156"/>
      <c r="K280" s="156"/>
      <c r="L280" s="156"/>
      <c r="M280" s="156"/>
    </row>
    <row r="281" spans="1:13" s="32" customFormat="1" ht="15.75">
      <c r="A281" s="142"/>
      <c r="B281" s="49">
        <v>2018</v>
      </c>
      <c r="C281" s="138">
        <f t="shared" si="21"/>
        <v>0</v>
      </c>
      <c r="D281" s="152">
        <v>0</v>
      </c>
      <c r="E281" s="152">
        <v>0</v>
      </c>
      <c r="F281" s="152">
        <v>0</v>
      </c>
      <c r="G281" s="152">
        <v>0</v>
      </c>
      <c r="H281" s="156"/>
      <c r="I281" s="156"/>
      <c r="J281" s="156"/>
      <c r="K281" s="156"/>
      <c r="L281" s="156"/>
      <c r="M281" s="156"/>
    </row>
    <row r="282" spans="1:13" s="32" customFormat="1" ht="15.75">
      <c r="A282" s="142"/>
      <c r="B282" s="49">
        <v>2019</v>
      </c>
      <c r="C282" s="138">
        <f t="shared" si="21"/>
        <v>0</v>
      </c>
      <c r="D282" s="152">
        <v>0</v>
      </c>
      <c r="E282" s="152">
        <v>0</v>
      </c>
      <c r="F282" s="152">
        <v>0</v>
      </c>
      <c r="G282" s="152">
        <v>0</v>
      </c>
      <c r="H282" s="156"/>
      <c r="I282" s="156"/>
      <c r="J282" s="156"/>
      <c r="K282" s="156"/>
      <c r="L282" s="156"/>
      <c r="M282" s="156"/>
    </row>
    <row r="283" spans="1:13" s="32" customFormat="1" ht="15.75">
      <c r="A283" s="142"/>
      <c r="B283" s="49">
        <v>2020</v>
      </c>
      <c r="C283" s="138">
        <f t="shared" si="21"/>
        <v>0</v>
      </c>
      <c r="D283" s="152">
        <v>0</v>
      </c>
      <c r="E283" s="152">
        <v>0</v>
      </c>
      <c r="F283" s="152">
        <v>0</v>
      </c>
      <c r="G283" s="152">
        <v>0</v>
      </c>
      <c r="H283" s="156"/>
      <c r="I283" s="156"/>
      <c r="J283" s="156"/>
      <c r="K283" s="156"/>
      <c r="L283" s="156"/>
      <c r="M283" s="156"/>
    </row>
    <row r="284" spans="1:13" s="32" customFormat="1" ht="47.25">
      <c r="A284" s="142" t="s">
        <v>393</v>
      </c>
      <c r="B284" s="49" t="s">
        <v>403</v>
      </c>
      <c r="C284" s="138">
        <f t="shared" si="21"/>
        <v>25.798000000000002</v>
      </c>
      <c r="D284" s="152">
        <f>D285+D286+D287+D288+D289</f>
        <v>0</v>
      </c>
      <c r="E284" s="152">
        <f>E285+E286+E287+E288+E289</f>
        <v>25.282</v>
      </c>
      <c r="F284" s="152">
        <f>F285+F286+F287+F288+F289</f>
        <v>0.516</v>
      </c>
      <c r="G284" s="152">
        <f>G285+G286+G287+G288+G289</f>
        <v>0</v>
      </c>
      <c r="H284" s="170"/>
      <c r="I284" s="156"/>
      <c r="J284" s="156"/>
      <c r="K284" s="156"/>
      <c r="L284" s="156"/>
      <c r="M284" s="156"/>
    </row>
    <row r="285" spans="1:13" s="32" customFormat="1" ht="15.75">
      <c r="A285" s="142"/>
      <c r="B285" s="49">
        <v>2016</v>
      </c>
      <c r="C285" s="138">
        <f t="shared" si="21"/>
        <v>0</v>
      </c>
      <c r="D285" s="152">
        <v>0</v>
      </c>
      <c r="E285" s="152">
        <v>0</v>
      </c>
      <c r="F285" s="152">
        <v>0</v>
      </c>
      <c r="G285" s="152">
        <v>0</v>
      </c>
      <c r="H285" s="156"/>
      <c r="I285" s="156"/>
      <c r="J285" s="156"/>
      <c r="K285" s="156"/>
      <c r="L285" s="156"/>
      <c r="M285" s="156"/>
    </row>
    <row r="286" spans="1:13" s="32" customFormat="1" ht="15.75">
      <c r="A286" s="142"/>
      <c r="B286" s="49">
        <v>2017</v>
      </c>
      <c r="C286" s="138">
        <f t="shared" si="21"/>
        <v>25.798000000000002</v>
      </c>
      <c r="D286" s="152">
        <v>0</v>
      </c>
      <c r="E286" s="152">
        <v>25.282</v>
      </c>
      <c r="F286" s="152">
        <v>0.516</v>
      </c>
      <c r="G286" s="152">
        <v>0</v>
      </c>
      <c r="H286" s="156"/>
      <c r="I286" s="156"/>
      <c r="J286" s="156"/>
      <c r="K286" s="156"/>
      <c r="L286" s="156"/>
      <c r="M286" s="156"/>
    </row>
    <row r="287" spans="1:13" s="32" customFormat="1" ht="15.75">
      <c r="A287" s="142"/>
      <c r="B287" s="49">
        <v>2018</v>
      </c>
      <c r="C287" s="138">
        <f t="shared" si="21"/>
        <v>0</v>
      </c>
      <c r="D287" s="152">
        <v>0</v>
      </c>
      <c r="E287" s="152">
        <v>0</v>
      </c>
      <c r="F287" s="152">
        <v>0</v>
      </c>
      <c r="G287" s="152">
        <v>0</v>
      </c>
      <c r="H287" s="156"/>
      <c r="I287" s="156"/>
      <c r="J287" s="156"/>
      <c r="K287" s="156"/>
      <c r="L287" s="156"/>
      <c r="M287" s="156"/>
    </row>
    <row r="288" spans="1:13" s="32" customFormat="1" ht="15.75">
      <c r="A288" s="142"/>
      <c r="B288" s="49">
        <v>2019</v>
      </c>
      <c r="C288" s="138">
        <f t="shared" si="21"/>
        <v>0</v>
      </c>
      <c r="D288" s="152">
        <v>0</v>
      </c>
      <c r="E288" s="152">
        <v>0</v>
      </c>
      <c r="F288" s="152">
        <v>0</v>
      </c>
      <c r="G288" s="152">
        <v>0</v>
      </c>
      <c r="H288" s="156"/>
      <c r="I288" s="156"/>
      <c r="J288" s="156"/>
      <c r="K288" s="156"/>
      <c r="L288" s="156"/>
      <c r="M288" s="156"/>
    </row>
    <row r="289" spans="1:13" s="32" customFormat="1" ht="15.75">
      <c r="A289" s="142"/>
      <c r="B289" s="49">
        <v>2020</v>
      </c>
      <c r="C289" s="138">
        <f t="shared" si="21"/>
        <v>0</v>
      </c>
      <c r="D289" s="152">
        <v>0</v>
      </c>
      <c r="E289" s="152">
        <v>0</v>
      </c>
      <c r="F289" s="152">
        <v>0</v>
      </c>
      <c r="G289" s="152">
        <v>0</v>
      </c>
      <c r="H289" s="156"/>
      <c r="I289" s="156"/>
      <c r="J289" s="156"/>
      <c r="K289" s="156"/>
      <c r="L289" s="156"/>
      <c r="M289" s="156"/>
    </row>
    <row r="290" spans="1:13" s="32" customFormat="1" ht="47.25">
      <c r="A290" s="142" t="s">
        <v>394</v>
      </c>
      <c r="B290" s="49" t="s">
        <v>395</v>
      </c>
      <c r="C290" s="138">
        <f t="shared" si="21"/>
        <v>40</v>
      </c>
      <c r="D290" s="152">
        <f>D291+D292+D293+D294+D295</f>
        <v>0</v>
      </c>
      <c r="E290" s="152">
        <f>E291+E292+E293+E294+E295</f>
        <v>39.2</v>
      </c>
      <c r="F290" s="152">
        <f>F291+F292+F293+F294+F295</f>
        <v>0.8</v>
      </c>
      <c r="G290" s="152">
        <f>G291+G292+G293+G294+G295</f>
        <v>0</v>
      </c>
      <c r="H290" s="157"/>
      <c r="I290" s="156"/>
      <c r="J290" s="156"/>
      <c r="K290" s="156"/>
      <c r="L290" s="156"/>
      <c r="M290" s="156"/>
    </row>
    <row r="291" spans="1:13" s="32" customFormat="1" ht="15.75">
      <c r="A291" s="142"/>
      <c r="B291" s="49">
        <v>2016</v>
      </c>
      <c r="C291" s="138">
        <f t="shared" si="21"/>
        <v>0</v>
      </c>
      <c r="D291" s="152">
        <v>0</v>
      </c>
      <c r="E291" s="152">
        <v>0</v>
      </c>
      <c r="F291" s="152">
        <v>0</v>
      </c>
      <c r="G291" s="152">
        <v>0</v>
      </c>
      <c r="H291" s="156"/>
      <c r="I291" s="156"/>
      <c r="J291" s="156"/>
      <c r="K291" s="156"/>
      <c r="L291" s="156"/>
      <c r="M291" s="156"/>
    </row>
    <row r="292" spans="1:13" s="32" customFormat="1" ht="15.75">
      <c r="A292" s="142"/>
      <c r="B292" s="49">
        <v>2017</v>
      </c>
      <c r="C292" s="138">
        <f t="shared" si="21"/>
        <v>0</v>
      </c>
      <c r="D292" s="152">
        <v>0</v>
      </c>
      <c r="E292" s="152">
        <v>0</v>
      </c>
      <c r="F292" s="152">
        <v>0</v>
      </c>
      <c r="G292" s="152">
        <v>0</v>
      </c>
      <c r="H292" s="156"/>
      <c r="I292" s="156"/>
      <c r="J292" s="156"/>
      <c r="K292" s="156"/>
      <c r="L292" s="156"/>
      <c r="M292" s="156"/>
    </row>
    <row r="293" spans="1:13" s="32" customFormat="1" ht="15.75">
      <c r="A293" s="142"/>
      <c r="B293" s="49">
        <v>2018</v>
      </c>
      <c r="C293" s="138">
        <f t="shared" si="21"/>
        <v>40</v>
      </c>
      <c r="D293" s="152">
        <v>0</v>
      </c>
      <c r="E293" s="152">
        <v>39.2</v>
      </c>
      <c r="F293" s="152">
        <v>0.8</v>
      </c>
      <c r="G293" s="152">
        <v>0</v>
      </c>
      <c r="H293" s="156"/>
      <c r="I293" s="156"/>
      <c r="J293" s="156"/>
      <c r="K293" s="156"/>
      <c r="L293" s="156"/>
      <c r="M293" s="156"/>
    </row>
    <row r="294" spans="1:13" s="32" customFormat="1" ht="15.75">
      <c r="A294" s="142"/>
      <c r="B294" s="49">
        <v>2019</v>
      </c>
      <c r="C294" s="138">
        <f t="shared" si="21"/>
        <v>0</v>
      </c>
      <c r="D294" s="152">
        <v>0</v>
      </c>
      <c r="E294" s="152">
        <v>0</v>
      </c>
      <c r="F294" s="152">
        <v>0</v>
      </c>
      <c r="G294" s="152">
        <v>0</v>
      </c>
      <c r="H294" s="156"/>
      <c r="I294" s="156"/>
      <c r="J294" s="156"/>
      <c r="K294" s="156"/>
      <c r="L294" s="156"/>
      <c r="M294" s="156"/>
    </row>
    <row r="295" spans="1:13" s="32" customFormat="1" ht="15.75">
      <c r="A295" s="142"/>
      <c r="B295" s="49">
        <v>2020</v>
      </c>
      <c r="C295" s="138">
        <f t="shared" si="21"/>
        <v>0</v>
      </c>
      <c r="D295" s="152">
        <v>0</v>
      </c>
      <c r="E295" s="152">
        <v>0</v>
      </c>
      <c r="F295" s="152">
        <v>0</v>
      </c>
      <c r="G295" s="152">
        <v>0</v>
      </c>
      <c r="H295" s="156"/>
      <c r="I295" s="156"/>
      <c r="J295" s="156"/>
      <c r="K295" s="156"/>
      <c r="L295" s="156"/>
      <c r="M295" s="156"/>
    </row>
    <row r="296" spans="1:13" ht="37.5">
      <c r="A296" s="147" t="s">
        <v>390</v>
      </c>
      <c r="B296" s="143" t="s">
        <v>175</v>
      </c>
      <c r="C296" s="145">
        <f t="shared" si="21"/>
        <v>80</v>
      </c>
      <c r="D296" s="151">
        <f>D297+D298+D299+D300+D301</f>
        <v>0</v>
      </c>
      <c r="E296" s="151">
        <f>E297+E298+E299+E300+E301</f>
        <v>78.4</v>
      </c>
      <c r="F296" s="151">
        <f>F297+F298+F299+F300+F301</f>
        <v>1.6</v>
      </c>
      <c r="G296" s="151">
        <f>G297+G298+G299+G300+G301</f>
        <v>0</v>
      </c>
      <c r="H296" s="153"/>
      <c r="I296" s="133"/>
      <c r="J296" s="133"/>
      <c r="K296" s="133"/>
      <c r="L296" s="133"/>
      <c r="M296" s="133"/>
    </row>
    <row r="297" spans="1:13" ht="18.75">
      <c r="A297" s="147"/>
      <c r="B297" s="49">
        <v>2016</v>
      </c>
      <c r="C297" s="138">
        <f t="shared" si="21"/>
        <v>0</v>
      </c>
      <c r="D297" s="152">
        <v>0</v>
      </c>
      <c r="E297" s="152">
        <f>E303</f>
        <v>0</v>
      </c>
      <c r="F297" s="152">
        <f>F303</f>
        <v>0</v>
      </c>
      <c r="G297" s="152">
        <f>G303</f>
        <v>0</v>
      </c>
      <c r="H297" s="133"/>
      <c r="I297" s="133"/>
      <c r="J297" s="133"/>
      <c r="K297" s="133"/>
      <c r="L297" s="133"/>
      <c r="M297" s="133"/>
    </row>
    <row r="298" spans="1:13" ht="15.75">
      <c r="A298" s="142"/>
      <c r="B298" s="49">
        <v>2017</v>
      </c>
      <c r="C298" s="138">
        <f t="shared" si="21"/>
        <v>40</v>
      </c>
      <c r="D298" s="152">
        <v>0</v>
      </c>
      <c r="E298" s="152">
        <f aca="true" t="shared" si="22" ref="E298:G301">E304</f>
        <v>39.2</v>
      </c>
      <c r="F298" s="152">
        <f t="shared" si="22"/>
        <v>0.8</v>
      </c>
      <c r="G298" s="152">
        <f t="shared" si="22"/>
        <v>0</v>
      </c>
      <c r="H298" s="133"/>
      <c r="I298" s="133"/>
      <c r="J298" s="133"/>
      <c r="K298" s="133"/>
      <c r="L298" s="133"/>
      <c r="M298" s="133"/>
    </row>
    <row r="299" spans="1:13" ht="15.75">
      <c r="A299" s="142"/>
      <c r="B299" s="49">
        <v>2018</v>
      </c>
      <c r="C299" s="138">
        <f t="shared" si="21"/>
        <v>40</v>
      </c>
      <c r="D299" s="152">
        <v>0</v>
      </c>
      <c r="E299" s="152">
        <f>E305</f>
        <v>39.2</v>
      </c>
      <c r="F299" s="152">
        <f t="shared" si="22"/>
        <v>0.8</v>
      </c>
      <c r="G299" s="152">
        <f t="shared" si="22"/>
        <v>0</v>
      </c>
      <c r="H299" s="133"/>
      <c r="I299" s="133"/>
      <c r="J299" s="133"/>
      <c r="K299" s="133"/>
      <c r="L299" s="133"/>
      <c r="M299" s="133"/>
    </row>
    <row r="300" spans="1:13" s="32" customFormat="1" ht="15.75">
      <c r="A300" s="142"/>
      <c r="B300" s="49">
        <v>2019</v>
      </c>
      <c r="C300" s="138">
        <f t="shared" si="21"/>
        <v>0</v>
      </c>
      <c r="D300" s="152">
        <v>0</v>
      </c>
      <c r="E300" s="152">
        <f t="shared" si="22"/>
        <v>0</v>
      </c>
      <c r="F300" s="152">
        <f>F306</f>
        <v>0</v>
      </c>
      <c r="G300" s="152">
        <f t="shared" si="22"/>
        <v>0</v>
      </c>
      <c r="H300" s="156"/>
      <c r="I300" s="156"/>
      <c r="J300" s="156"/>
      <c r="K300" s="156"/>
      <c r="L300" s="156"/>
      <c r="M300" s="156"/>
    </row>
    <row r="301" spans="1:13" ht="15.75">
      <c r="A301" s="142"/>
      <c r="B301" s="49">
        <v>2020</v>
      </c>
      <c r="C301" s="138">
        <f t="shared" si="21"/>
        <v>0</v>
      </c>
      <c r="D301" s="152">
        <v>0</v>
      </c>
      <c r="E301" s="152">
        <f t="shared" si="22"/>
        <v>0</v>
      </c>
      <c r="F301" s="152">
        <f t="shared" si="22"/>
        <v>0</v>
      </c>
      <c r="G301" s="152">
        <f>G307</f>
        <v>0</v>
      </c>
      <c r="H301" s="133"/>
      <c r="I301" s="133"/>
      <c r="J301" s="133"/>
      <c r="K301" s="133"/>
      <c r="L301" s="133"/>
      <c r="M301" s="133"/>
    </row>
    <row r="302" spans="1:13" ht="47.25">
      <c r="A302" s="142" t="s">
        <v>391</v>
      </c>
      <c r="B302" s="49" t="s">
        <v>389</v>
      </c>
      <c r="C302" s="138">
        <f t="shared" si="21"/>
        <v>80</v>
      </c>
      <c r="D302" s="152">
        <f>D303+D304+D305+D306+D307</f>
        <v>0</v>
      </c>
      <c r="E302" s="152">
        <f>E303+E304+E305+E306+E307</f>
        <v>78.4</v>
      </c>
      <c r="F302" s="152">
        <f>F303+F304+F305+F306+F307</f>
        <v>1.6</v>
      </c>
      <c r="G302" s="152">
        <f>G303+G304+G305+G306+G307</f>
        <v>0</v>
      </c>
      <c r="H302" s="153"/>
      <c r="I302" s="133"/>
      <c r="J302" s="133"/>
      <c r="K302" s="133"/>
      <c r="L302" s="133"/>
      <c r="M302" s="133"/>
    </row>
    <row r="303" spans="1:13" ht="15.75">
      <c r="A303" s="142"/>
      <c r="B303" s="49">
        <v>2016</v>
      </c>
      <c r="C303" s="138">
        <f t="shared" si="21"/>
        <v>0</v>
      </c>
      <c r="D303" s="152">
        <v>0</v>
      </c>
      <c r="E303" s="152">
        <v>0</v>
      </c>
      <c r="F303" s="152">
        <v>0</v>
      </c>
      <c r="G303" s="152">
        <v>0</v>
      </c>
      <c r="H303" s="133"/>
      <c r="I303" s="133"/>
      <c r="J303" s="133"/>
      <c r="K303" s="133"/>
      <c r="L303" s="133"/>
      <c r="M303" s="133"/>
    </row>
    <row r="304" spans="1:13" ht="15.75">
      <c r="A304" s="142"/>
      <c r="B304" s="49">
        <v>2017</v>
      </c>
      <c r="C304" s="138">
        <f t="shared" si="21"/>
        <v>40</v>
      </c>
      <c r="D304" s="152">
        <v>0</v>
      </c>
      <c r="E304" s="171">
        <v>39.2</v>
      </c>
      <c r="F304" s="171">
        <v>0.8</v>
      </c>
      <c r="G304" s="152">
        <v>0</v>
      </c>
      <c r="H304" s="133"/>
      <c r="I304" s="133"/>
      <c r="J304" s="133"/>
      <c r="K304" s="133"/>
      <c r="L304" s="133"/>
      <c r="M304" s="133"/>
    </row>
    <row r="305" spans="1:13" s="32" customFormat="1" ht="15.75">
      <c r="A305" s="142"/>
      <c r="B305" s="49">
        <v>2018</v>
      </c>
      <c r="C305" s="138">
        <f t="shared" si="21"/>
        <v>40</v>
      </c>
      <c r="D305" s="152">
        <v>0</v>
      </c>
      <c r="E305" s="171">
        <v>39.2</v>
      </c>
      <c r="F305" s="171">
        <v>0.8</v>
      </c>
      <c r="G305" s="152">
        <v>0</v>
      </c>
      <c r="H305" s="156"/>
      <c r="I305" s="156"/>
      <c r="J305" s="156"/>
      <c r="K305" s="156"/>
      <c r="L305" s="156"/>
      <c r="M305" s="156"/>
    </row>
    <row r="306" spans="1:13" ht="15.75">
      <c r="A306" s="142"/>
      <c r="B306" s="49">
        <v>2019</v>
      </c>
      <c r="C306" s="138">
        <f t="shared" si="21"/>
        <v>0</v>
      </c>
      <c r="D306" s="152">
        <v>0</v>
      </c>
      <c r="E306" s="171">
        <v>0</v>
      </c>
      <c r="F306" s="171">
        <v>0</v>
      </c>
      <c r="G306" s="152">
        <v>0</v>
      </c>
      <c r="H306" s="133"/>
      <c r="I306" s="133"/>
      <c r="J306" s="133"/>
      <c r="K306" s="133"/>
      <c r="L306" s="133"/>
      <c r="M306" s="133"/>
    </row>
    <row r="307" spans="1:13" ht="15.75">
      <c r="A307" s="142"/>
      <c r="B307" s="49">
        <v>2020</v>
      </c>
      <c r="C307" s="138">
        <f>D307+E307+F307+G307</f>
        <v>0</v>
      </c>
      <c r="D307" s="152">
        <v>0</v>
      </c>
      <c r="E307" s="152">
        <v>0</v>
      </c>
      <c r="F307" s="152">
        <v>0</v>
      </c>
      <c r="G307" s="152">
        <v>0</v>
      </c>
      <c r="H307" s="133"/>
      <c r="I307" s="133"/>
      <c r="J307" s="133"/>
      <c r="K307" s="133"/>
      <c r="L307" s="133"/>
      <c r="M307" s="133"/>
    </row>
    <row r="308" spans="1:13" ht="60.75">
      <c r="A308" s="161" t="s">
        <v>176</v>
      </c>
      <c r="B308" s="162" t="s">
        <v>214</v>
      </c>
      <c r="C308" s="164">
        <f>D308+E308+F308+G308</f>
        <v>163.85799999999998</v>
      </c>
      <c r="D308" s="152">
        <f>D309+D310+D311+D312+D313</f>
        <v>114.85</v>
      </c>
      <c r="E308" s="164">
        <v>24.426</v>
      </c>
      <c r="F308" s="164">
        <v>18.119</v>
      </c>
      <c r="G308" s="164">
        <v>6.463</v>
      </c>
      <c r="H308" s="153"/>
      <c r="I308" s="133"/>
      <c r="J308" s="133"/>
      <c r="K308" s="133"/>
      <c r="L308" s="133"/>
      <c r="M308" s="133"/>
    </row>
    <row r="309" spans="1:13" ht="20.25">
      <c r="A309" s="161"/>
      <c r="B309" s="140">
        <v>2016</v>
      </c>
      <c r="C309" s="137">
        <v>0</v>
      </c>
      <c r="D309" s="152">
        <f>D315</f>
        <v>0</v>
      </c>
      <c r="E309" s="152">
        <f>E315</f>
        <v>0</v>
      </c>
      <c r="F309" s="152">
        <f>F315</f>
        <v>0</v>
      </c>
      <c r="G309" s="152">
        <f>G315</f>
        <v>0</v>
      </c>
      <c r="H309" s="153"/>
      <c r="I309" s="133"/>
      <c r="J309" s="194">
        <v>0</v>
      </c>
      <c r="K309" s="133"/>
      <c r="L309" s="133"/>
      <c r="M309" s="133"/>
    </row>
    <row r="310" spans="1:13" s="32" customFormat="1" ht="18.75">
      <c r="A310" s="139"/>
      <c r="B310" s="140">
        <v>2017</v>
      </c>
      <c r="C310" s="137">
        <f aca="true" t="shared" si="23" ref="C310:C373">D310+E310+F310+G310</f>
        <v>39.195</v>
      </c>
      <c r="D310" s="152">
        <f aca="true" t="shared" si="24" ref="D310:G313">D316</f>
        <v>26.11</v>
      </c>
      <c r="E310" s="152">
        <f t="shared" si="24"/>
        <v>6.511000000000001</v>
      </c>
      <c r="F310" s="152">
        <f t="shared" si="24"/>
        <v>4.852</v>
      </c>
      <c r="G310" s="152">
        <f t="shared" si="24"/>
        <v>1.722</v>
      </c>
      <c r="H310" s="156"/>
      <c r="I310" s="156"/>
      <c r="J310" s="194">
        <v>26.11</v>
      </c>
      <c r="K310" s="156"/>
      <c r="L310" s="156"/>
      <c r="M310" s="156"/>
    </row>
    <row r="311" spans="1:13" ht="18.75">
      <c r="A311" s="139"/>
      <c r="B311" s="140">
        <v>2018</v>
      </c>
      <c r="C311" s="137">
        <f t="shared" si="23"/>
        <v>44.306999999999995</v>
      </c>
      <c r="D311" s="152">
        <f t="shared" si="24"/>
        <v>30.518</v>
      </c>
      <c r="E311" s="152">
        <f t="shared" si="24"/>
        <v>6.848000000000001</v>
      </c>
      <c r="F311" s="152">
        <f t="shared" si="24"/>
        <v>5.2170000000000005</v>
      </c>
      <c r="G311" s="152">
        <f t="shared" si="24"/>
        <v>1.724</v>
      </c>
      <c r="H311" s="133"/>
      <c r="I311" s="133"/>
      <c r="J311" s="194">
        <v>30.518</v>
      </c>
      <c r="K311" s="133"/>
      <c r="L311" s="133"/>
      <c r="M311" s="133"/>
    </row>
    <row r="312" spans="1:13" ht="18.75">
      <c r="A312" s="139"/>
      <c r="B312" s="140">
        <v>2019</v>
      </c>
      <c r="C312" s="137">
        <f t="shared" si="23"/>
        <v>51.706</v>
      </c>
      <c r="D312" s="152">
        <f t="shared" si="24"/>
        <v>38.172</v>
      </c>
      <c r="E312" s="152">
        <f t="shared" si="24"/>
        <v>6.767</v>
      </c>
      <c r="F312" s="152">
        <f t="shared" si="24"/>
        <v>3.75</v>
      </c>
      <c r="G312" s="152">
        <f t="shared" si="24"/>
        <v>3.017</v>
      </c>
      <c r="H312" s="133"/>
      <c r="I312" s="133"/>
      <c r="J312" s="194">
        <v>38.172</v>
      </c>
      <c r="K312" s="133"/>
      <c r="L312" s="133"/>
      <c r="M312" s="133"/>
    </row>
    <row r="313" spans="1:13" ht="18.75">
      <c r="A313" s="139"/>
      <c r="B313" s="140">
        <v>2020</v>
      </c>
      <c r="C313" s="137">
        <f t="shared" si="23"/>
        <v>28.650000000000002</v>
      </c>
      <c r="D313" s="152">
        <f t="shared" si="24"/>
        <v>20.05</v>
      </c>
      <c r="E313" s="152">
        <f t="shared" si="24"/>
        <v>4.300000000000001</v>
      </c>
      <c r="F313" s="152">
        <f t="shared" si="24"/>
        <v>4.300000000000001</v>
      </c>
      <c r="G313" s="152">
        <f t="shared" si="24"/>
        <v>0</v>
      </c>
      <c r="H313" s="133"/>
      <c r="I313" s="133"/>
      <c r="J313" s="194">
        <v>20.05</v>
      </c>
      <c r="K313" s="133"/>
      <c r="L313" s="133"/>
      <c r="M313" s="133"/>
    </row>
    <row r="314" spans="1:13" ht="37.5">
      <c r="A314" s="147" t="s">
        <v>177</v>
      </c>
      <c r="B314" s="143" t="s">
        <v>244</v>
      </c>
      <c r="C314" s="145">
        <f t="shared" si="23"/>
        <v>163.858</v>
      </c>
      <c r="D314" s="152">
        <f>D315+D316+D317+D318+D319</f>
        <v>114.85</v>
      </c>
      <c r="E314" s="152">
        <f>E315+E316+E317+E318+E319</f>
        <v>24.426000000000002</v>
      </c>
      <c r="F314" s="152">
        <f>F315+F316+F317+F318+F319</f>
        <v>18.119</v>
      </c>
      <c r="G314" s="152">
        <f>G315+G316+G317+G318+G319</f>
        <v>6.462999999999999</v>
      </c>
      <c r="H314" s="153"/>
      <c r="I314" s="133"/>
      <c r="J314" s="194"/>
      <c r="K314" s="133"/>
      <c r="L314" s="133"/>
      <c r="M314" s="133"/>
    </row>
    <row r="315" spans="1:13" ht="18.75">
      <c r="A315" s="147"/>
      <c r="B315" s="49">
        <v>2016</v>
      </c>
      <c r="C315" s="138">
        <f t="shared" si="23"/>
        <v>0</v>
      </c>
      <c r="D315" s="152">
        <f aca="true" t="shared" si="25" ref="D315:G319">D321+D327</f>
        <v>0</v>
      </c>
      <c r="E315" s="152">
        <f t="shared" si="25"/>
        <v>0</v>
      </c>
      <c r="F315" s="152">
        <f t="shared" si="25"/>
        <v>0</v>
      </c>
      <c r="G315" s="152">
        <f t="shared" si="25"/>
        <v>0</v>
      </c>
      <c r="H315" s="133"/>
      <c r="I315" s="133"/>
      <c r="J315" s="133"/>
      <c r="K315" s="133"/>
      <c r="L315" s="133"/>
      <c r="M315" s="133"/>
    </row>
    <row r="316" spans="1:13" ht="15.75">
      <c r="A316" s="142"/>
      <c r="B316" s="49">
        <v>2017</v>
      </c>
      <c r="C316" s="138">
        <f t="shared" si="23"/>
        <v>39.195</v>
      </c>
      <c r="D316" s="152">
        <f t="shared" si="25"/>
        <v>26.11</v>
      </c>
      <c r="E316" s="152">
        <f t="shared" si="25"/>
        <v>6.511000000000001</v>
      </c>
      <c r="F316" s="152">
        <f t="shared" si="25"/>
        <v>4.852</v>
      </c>
      <c r="G316" s="152">
        <f t="shared" si="25"/>
        <v>1.722</v>
      </c>
      <c r="H316" s="133"/>
      <c r="I316" s="133"/>
      <c r="J316" s="133"/>
      <c r="K316" s="133"/>
      <c r="L316" s="133"/>
      <c r="M316" s="133"/>
    </row>
    <row r="317" spans="1:13" ht="15.75">
      <c r="A317" s="142"/>
      <c r="B317" s="49">
        <v>2018</v>
      </c>
      <c r="C317" s="138">
        <f t="shared" si="23"/>
        <v>44.306999999999995</v>
      </c>
      <c r="D317" s="152">
        <f t="shared" si="25"/>
        <v>30.518</v>
      </c>
      <c r="E317" s="152">
        <f t="shared" si="25"/>
        <v>6.848000000000001</v>
      </c>
      <c r="F317" s="152">
        <f t="shared" si="25"/>
        <v>5.2170000000000005</v>
      </c>
      <c r="G317" s="152">
        <f t="shared" si="25"/>
        <v>1.724</v>
      </c>
      <c r="H317" s="133"/>
      <c r="I317" s="133"/>
      <c r="J317" s="133"/>
      <c r="K317" s="133"/>
      <c r="L317" s="133"/>
      <c r="M317" s="133"/>
    </row>
    <row r="318" spans="1:13" ht="15.75">
      <c r="A318" s="142"/>
      <c r="B318" s="49">
        <v>2019</v>
      </c>
      <c r="C318" s="138">
        <f t="shared" si="23"/>
        <v>51.706</v>
      </c>
      <c r="D318" s="152">
        <f t="shared" si="25"/>
        <v>38.172</v>
      </c>
      <c r="E318" s="152">
        <f t="shared" si="25"/>
        <v>6.767</v>
      </c>
      <c r="F318" s="152">
        <f t="shared" si="25"/>
        <v>3.75</v>
      </c>
      <c r="G318" s="152">
        <f t="shared" si="25"/>
        <v>3.017</v>
      </c>
      <c r="H318" s="133"/>
      <c r="I318" s="133"/>
      <c r="J318" s="133"/>
      <c r="K318" s="133"/>
      <c r="L318" s="133"/>
      <c r="M318" s="133"/>
    </row>
    <row r="319" spans="1:13" ht="15.75">
      <c r="A319" s="142"/>
      <c r="B319" s="49">
        <v>2020</v>
      </c>
      <c r="C319" s="138">
        <f t="shared" si="23"/>
        <v>28.650000000000002</v>
      </c>
      <c r="D319" s="152">
        <f t="shared" si="25"/>
        <v>20.05</v>
      </c>
      <c r="E319" s="152">
        <f t="shared" si="25"/>
        <v>4.300000000000001</v>
      </c>
      <c r="F319" s="152">
        <f t="shared" si="25"/>
        <v>4.300000000000001</v>
      </c>
      <c r="G319" s="152">
        <f t="shared" si="25"/>
        <v>0</v>
      </c>
      <c r="H319" s="133"/>
      <c r="I319" s="133"/>
      <c r="J319" s="133"/>
      <c r="K319" s="133"/>
      <c r="L319" s="133"/>
      <c r="M319" s="133"/>
    </row>
    <row r="320" spans="1:13" ht="30" customHeight="1">
      <c r="A320" s="154" t="s">
        <v>178</v>
      </c>
      <c r="B320" s="172" t="s">
        <v>247</v>
      </c>
      <c r="C320" s="137">
        <f t="shared" si="23"/>
        <v>56.15800000000001</v>
      </c>
      <c r="D320" s="152">
        <f>D321+D322+D323+D324+D325</f>
        <v>35.150000000000006</v>
      </c>
      <c r="E320" s="152">
        <f>E321+E322+E323+E324+E325</f>
        <v>10.426000000000002</v>
      </c>
      <c r="F320" s="152">
        <f>F321+F322+F323+F324+F325</f>
        <v>4.119</v>
      </c>
      <c r="G320" s="152">
        <f>G321+G322+G323+G324+G325</f>
        <v>6.462999999999999</v>
      </c>
      <c r="H320" s="153"/>
      <c r="I320" s="133"/>
      <c r="J320" s="133"/>
      <c r="K320" s="133"/>
      <c r="L320" s="133"/>
      <c r="M320" s="133"/>
    </row>
    <row r="321" spans="1:13" ht="16.5">
      <c r="A321" s="154"/>
      <c r="B321" s="49">
        <v>2016</v>
      </c>
      <c r="C321" s="138">
        <f t="shared" si="23"/>
        <v>0</v>
      </c>
      <c r="D321" s="152">
        <v>0</v>
      </c>
      <c r="E321" s="138">
        <v>0</v>
      </c>
      <c r="F321" s="173">
        <v>0</v>
      </c>
      <c r="G321" s="173">
        <v>0</v>
      </c>
      <c r="H321" s="133"/>
      <c r="I321" s="133"/>
      <c r="J321" s="133"/>
      <c r="K321" s="133"/>
      <c r="L321" s="133"/>
      <c r="M321" s="133"/>
    </row>
    <row r="322" spans="1:13" ht="15.75">
      <c r="A322" s="142"/>
      <c r="B322" s="49">
        <v>2017</v>
      </c>
      <c r="C322" s="138">
        <f t="shared" si="23"/>
        <v>16.395</v>
      </c>
      <c r="D322" s="152">
        <v>10.11</v>
      </c>
      <c r="E322" s="138">
        <v>3.111</v>
      </c>
      <c r="F322" s="152">
        <v>1.452</v>
      </c>
      <c r="G322" s="152">
        <v>1.722</v>
      </c>
      <c r="H322" s="133"/>
      <c r="I322" s="133"/>
      <c r="J322" s="133"/>
      <c r="K322" s="133"/>
      <c r="L322" s="133"/>
      <c r="M322" s="133"/>
    </row>
    <row r="323" spans="1:13" ht="15.75">
      <c r="A323" s="142"/>
      <c r="B323" s="49">
        <v>2018</v>
      </c>
      <c r="C323" s="138">
        <f t="shared" si="23"/>
        <v>16.807</v>
      </c>
      <c r="D323" s="152">
        <v>10.118</v>
      </c>
      <c r="E323" s="138">
        <v>3.298</v>
      </c>
      <c r="F323" s="152">
        <v>1.667</v>
      </c>
      <c r="G323" s="152">
        <v>1.724</v>
      </c>
      <c r="H323" s="133"/>
      <c r="I323" s="133"/>
      <c r="J323" s="133"/>
      <c r="K323" s="133"/>
      <c r="L323" s="133"/>
      <c r="M323" s="133"/>
    </row>
    <row r="324" spans="1:13" ht="15.75">
      <c r="A324" s="142"/>
      <c r="B324" s="49">
        <v>2019</v>
      </c>
      <c r="C324" s="138">
        <f t="shared" si="23"/>
        <v>22.956</v>
      </c>
      <c r="D324" s="152">
        <v>14.922</v>
      </c>
      <c r="E324" s="138">
        <v>4.017</v>
      </c>
      <c r="F324" s="152">
        <v>1</v>
      </c>
      <c r="G324" s="152">
        <v>3.017</v>
      </c>
      <c r="H324" s="133"/>
      <c r="I324" s="133"/>
      <c r="J324" s="133"/>
      <c r="K324" s="133"/>
      <c r="L324" s="133"/>
      <c r="M324" s="133"/>
    </row>
    <row r="325" spans="1:13" ht="15.75">
      <c r="A325" s="142"/>
      <c r="B325" s="49">
        <v>2020</v>
      </c>
      <c r="C325" s="138">
        <f t="shared" si="23"/>
        <v>0</v>
      </c>
      <c r="D325" s="152">
        <v>0</v>
      </c>
      <c r="E325" s="138">
        <v>0</v>
      </c>
      <c r="F325" s="152">
        <v>0</v>
      </c>
      <c r="G325" s="152">
        <v>0</v>
      </c>
      <c r="H325" s="133"/>
      <c r="I325" s="133"/>
      <c r="J325" s="133"/>
      <c r="K325" s="133"/>
      <c r="L325" s="133"/>
      <c r="M325" s="133"/>
    </row>
    <row r="326" spans="1:13" ht="41.25" customHeight="1">
      <c r="A326" s="154" t="s">
        <v>180</v>
      </c>
      <c r="B326" s="172" t="s">
        <v>248</v>
      </c>
      <c r="C326" s="137">
        <f t="shared" si="23"/>
        <v>107.7</v>
      </c>
      <c r="D326" s="152">
        <f>D327+D328+D329+D330+D331</f>
        <v>79.7</v>
      </c>
      <c r="E326" s="152">
        <f>E327+E328+E329+E330+E331</f>
        <v>14.000000000000002</v>
      </c>
      <c r="F326" s="152">
        <f>F327+F328+F329+F330+F331</f>
        <v>14.000000000000002</v>
      </c>
      <c r="G326" s="152">
        <f>G327+G328+G329+G330+G331</f>
        <v>0</v>
      </c>
      <c r="H326" s="153"/>
      <c r="I326" s="133"/>
      <c r="J326" s="133"/>
      <c r="K326" s="133"/>
      <c r="L326" s="133"/>
      <c r="M326" s="133"/>
    </row>
    <row r="327" spans="1:13" ht="16.5">
      <c r="A327" s="154"/>
      <c r="B327" s="49">
        <v>2016</v>
      </c>
      <c r="C327" s="155">
        <f t="shared" si="23"/>
        <v>0</v>
      </c>
      <c r="D327" s="152">
        <f>D333+D339+D345</f>
        <v>0</v>
      </c>
      <c r="E327" s="152">
        <f>E333+E339+E345</f>
        <v>0</v>
      </c>
      <c r="F327" s="152">
        <f>F333+F339+F345</f>
        <v>0</v>
      </c>
      <c r="G327" s="152">
        <f>G333+G339+G345</f>
        <v>0</v>
      </c>
      <c r="H327" s="133"/>
      <c r="I327" s="133"/>
      <c r="J327" s="133"/>
      <c r="K327" s="133"/>
      <c r="L327" s="133"/>
      <c r="M327" s="133"/>
    </row>
    <row r="328" spans="1:13" ht="16.5">
      <c r="A328" s="142"/>
      <c r="B328" s="49">
        <v>2017</v>
      </c>
      <c r="C328" s="155">
        <f t="shared" si="23"/>
        <v>22.799999999999997</v>
      </c>
      <c r="D328" s="152">
        <f aca="true" t="shared" si="26" ref="D328:G331">D334+D340+D346</f>
        <v>16</v>
      </c>
      <c r="E328" s="152">
        <f t="shared" si="26"/>
        <v>3.4000000000000004</v>
      </c>
      <c r="F328" s="152">
        <f t="shared" si="26"/>
        <v>3.4000000000000004</v>
      </c>
      <c r="G328" s="152">
        <f t="shared" si="26"/>
        <v>0</v>
      </c>
      <c r="H328" s="133"/>
      <c r="I328" s="133"/>
      <c r="J328" s="133"/>
      <c r="K328" s="133"/>
      <c r="L328" s="133"/>
      <c r="M328" s="133"/>
    </row>
    <row r="329" spans="1:13" ht="16.5">
      <c r="A329" s="142"/>
      <c r="B329" s="49">
        <v>2018</v>
      </c>
      <c r="C329" s="155">
        <f t="shared" si="23"/>
        <v>27.5</v>
      </c>
      <c r="D329" s="152">
        <f t="shared" si="26"/>
        <v>20.4</v>
      </c>
      <c r="E329" s="152">
        <f t="shared" si="26"/>
        <v>3.5500000000000003</v>
      </c>
      <c r="F329" s="152">
        <f t="shared" si="26"/>
        <v>3.5500000000000003</v>
      </c>
      <c r="G329" s="152">
        <f t="shared" si="26"/>
        <v>0</v>
      </c>
      <c r="H329" s="133"/>
      <c r="I329" s="133"/>
      <c r="J329" s="133"/>
      <c r="K329" s="133"/>
      <c r="L329" s="133"/>
      <c r="M329" s="133"/>
    </row>
    <row r="330" spans="1:13" ht="16.5">
      <c r="A330" s="142"/>
      <c r="B330" s="49">
        <v>2019</v>
      </c>
      <c r="C330" s="155">
        <f t="shared" si="23"/>
        <v>28.75</v>
      </c>
      <c r="D330" s="152">
        <f t="shared" si="26"/>
        <v>23.25</v>
      </c>
      <c r="E330" s="152">
        <f t="shared" si="26"/>
        <v>2.75</v>
      </c>
      <c r="F330" s="152">
        <f t="shared" si="26"/>
        <v>2.75</v>
      </c>
      <c r="G330" s="152">
        <f t="shared" si="26"/>
        <v>0</v>
      </c>
      <c r="H330" s="133"/>
      <c r="I330" s="133"/>
      <c r="J330" s="133"/>
      <c r="K330" s="133"/>
      <c r="L330" s="133"/>
      <c r="M330" s="133"/>
    </row>
    <row r="331" spans="1:13" ht="16.5">
      <c r="A331" s="142"/>
      <c r="B331" s="49">
        <v>2020</v>
      </c>
      <c r="C331" s="155">
        <f t="shared" si="23"/>
        <v>28.650000000000002</v>
      </c>
      <c r="D331" s="152">
        <f t="shared" si="26"/>
        <v>20.05</v>
      </c>
      <c r="E331" s="152">
        <f t="shared" si="26"/>
        <v>4.300000000000001</v>
      </c>
      <c r="F331" s="152">
        <f t="shared" si="26"/>
        <v>4.300000000000001</v>
      </c>
      <c r="G331" s="152">
        <f t="shared" si="26"/>
        <v>0</v>
      </c>
      <c r="H331" s="133"/>
      <c r="I331" s="133"/>
      <c r="J331" s="133"/>
      <c r="K331" s="133"/>
      <c r="L331" s="133"/>
      <c r="M331" s="133"/>
    </row>
    <row r="332" spans="1:13" ht="47.25">
      <c r="A332" s="142" t="s">
        <v>181</v>
      </c>
      <c r="B332" s="49" t="s">
        <v>0</v>
      </c>
      <c r="C332" s="138">
        <f t="shared" si="23"/>
        <v>55.7</v>
      </c>
      <c r="D332" s="152">
        <f>D333+D334+D335+D336+D337</f>
        <v>41.5</v>
      </c>
      <c r="E332" s="152">
        <f>E333+E334+E335+E336+E337</f>
        <v>7.1</v>
      </c>
      <c r="F332" s="152">
        <f>F333+F334+F335+F336+F337</f>
        <v>7.1</v>
      </c>
      <c r="G332" s="152">
        <f>G333+G334+G335+G336+G337</f>
        <v>0</v>
      </c>
      <c r="H332" s="153"/>
      <c r="I332" s="133"/>
      <c r="J332" s="133"/>
      <c r="K332" s="133"/>
      <c r="L332" s="133"/>
      <c r="M332" s="133"/>
    </row>
    <row r="333" spans="1:13" ht="15.75">
      <c r="A333" s="142"/>
      <c r="B333" s="49">
        <v>2016</v>
      </c>
      <c r="C333" s="138">
        <f t="shared" si="23"/>
        <v>0</v>
      </c>
      <c r="D333" s="152">
        <v>0</v>
      </c>
      <c r="E333" s="138">
        <v>0</v>
      </c>
      <c r="F333" s="138">
        <v>0</v>
      </c>
      <c r="G333" s="138">
        <v>0</v>
      </c>
      <c r="H333" s="133"/>
      <c r="I333" s="133"/>
      <c r="J333" s="133"/>
      <c r="K333" s="133"/>
      <c r="L333" s="133"/>
      <c r="M333" s="133"/>
    </row>
    <row r="334" spans="1:13" ht="15.75">
      <c r="A334" s="142"/>
      <c r="B334" s="49">
        <v>2017</v>
      </c>
      <c r="C334" s="138">
        <f t="shared" si="23"/>
        <v>12.4</v>
      </c>
      <c r="D334" s="152">
        <v>8.6</v>
      </c>
      <c r="E334" s="138">
        <v>1.9</v>
      </c>
      <c r="F334" s="138">
        <v>1.9</v>
      </c>
      <c r="G334" s="138">
        <v>0</v>
      </c>
      <c r="H334" s="133"/>
      <c r="I334" s="133"/>
      <c r="J334" s="133"/>
      <c r="K334" s="133"/>
      <c r="L334" s="133"/>
      <c r="M334" s="133"/>
    </row>
    <row r="335" spans="1:13" ht="15.75">
      <c r="A335" s="142"/>
      <c r="B335" s="49">
        <v>2018</v>
      </c>
      <c r="C335" s="138">
        <f t="shared" si="23"/>
        <v>13.899999999999999</v>
      </c>
      <c r="D335" s="152">
        <v>10.2</v>
      </c>
      <c r="E335" s="138">
        <v>1.85</v>
      </c>
      <c r="F335" s="138">
        <v>1.85</v>
      </c>
      <c r="G335" s="138">
        <v>0</v>
      </c>
      <c r="H335" s="133"/>
      <c r="I335" s="133"/>
      <c r="J335" s="133"/>
      <c r="K335" s="133"/>
      <c r="L335" s="133"/>
      <c r="M335" s="133"/>
    </row>
    <row r="336" spans="1:13" ht="15.75">
      <c r="A336" s="142"/>
      <c r="B336" s="49">
        <v>2019</v>
      </c>
      <c r="C336" s="138">
        <f t="shared" si="23"/>
        <v>14.6</v>
      </c>
      <c r="D336" s="152">
        <v>12.6</v>
      </c>
      <c r="E336" s="138">
        <v>1</v>
      </c>
      <c r="F336" s="138">
        <v>1</v>
      </c>
      <c r="G336" s="138">
        <v>0</v>
      </c>
      <c r="H336" s="133"/>
      <c r="I336" s="133"/>
      <c r="J336" s="133"/>
      <c r="K336" s="133"/>
      <c r="L336" s="133"/>
      <c r="M336" s="133"/>
    </row>
    <row r="337" spans="1:13" ht="15.75">
      <c r="A337" s="142"/>
      <c r="B337" s="49">
        <v>2020</v>
      </c>
      <c r="C337" s="138">
        <f t="shared" si="23"/>
        <v>14.799999999999999</v>
      </c>
      <c r="D337" s="152">
        <v>10.1</v>
      </c>
      <c r="E337" s="138">
        <v>2.35</v>
      </c>
      <c r="F337" s="138">
        <v>2.35</v>
      </c>
      <c r="G337" s="138">
        <v>0</v>
      </c>
      <c r="H337" s="133"/>
      <c r="I337" s="133"/>
      <c r="J337" s="133"/>
      <c r="K337" s="133"/>
      <c r="L337" s="133"/>
      <c r="M337" s="133"/>
    </row>
    <row r="338" spans="1:13" ht="22.5" customHeight="1">
      <c r="A338" s="142" t="s">
        <v>182</v>
      </c>
      <c r="B338" s="49" t="s">
        <v>1</v>
      </c>
      <c r="C338" s="138">
        <f t="shared" si="23"/>
        <v>16</v>
      </c>
      <c r="D338" s="152">
        <f>D339+D340+D341+D342+D343</f>
        <v>11.2</v>
      </c>
      <c r="E338" s="152">
        <f>E339+E340+E341+E342+E343</f>
        <v>2.4000000000000004</v>
      </c>
      <c r="F338" s="152">
        <f>F339+F340+F341+F342+F343</f>
        <v>2.4000000000000004</v>
      </c>
      <c r="G338" s="152">
        <f>G339+G340+G341+G342+G343</f>
        <v>0</v>
      </c>
      <c r="H338" s="153"/>
      <c r="I338" s="133"/>
      <c r="J338" s="133"/>
      <c r="K338" s="133"/>
      <c r="L338" s="133"/>
      <c r="M338" s="133"/>
    </row>
    <row r="339" spans="1:13" ht="15.75">
      <c r="A339" s="142"/>
      <c r="B339" s="49">
        <v>2016</v>
      </c>
      <c r="C339" s="138">
        <f t="shared" si="23"/>
        <v>0</v>
      </c>
      <c r="D339" s="152">
        <v>0</v>
      </c>
      <c r="E339" s="138">
        <v>0</v>
      </c>
      <c r="F339" s="138">
        <v>0</v>
      </c>
      <c r="G339" s="138">
        <v>0</v>
      </c>
      <c r="H339" s="133"/>
      <c r="I339" s="133"/>
      <c r="J339" s="133"/>
      <c r="K339" s="133"/>
      <c r="L339" s="133"/>
      <c r="M339" s="133"/>
    </row>
    <row r="340" spans="1:13" ht="15.75">
      <c r="A340" s="142"/>
      <c r="B340" s="49">
        <v>2017</v>
      </c>
      <c r="C340" s="138">
        <f t="shared" si="23"/>
        <v>3.1000000000000005</v>
      </c>
      <c r="D340" s="152">
        <v>2.2</v>
      </c>
      <c r="E340" s="138">
        <v>0.45</v>
      </c>
      <c r="F340" s="138">
        <v>0.45</v>
      </c>
      <c r="G340" s="138">
        <v>0</v>
      </c>
      <c r="H340" s="133"/>
      <c r="I340" s="133"/>
      <c r="J340" s="133"/>
      <c r="K340" s="133"/>
      <c r="L340" s="133"/>
      <c r="M340" s="133"/>
    </row>
    <row r="341" spans="1:13" s="32" customFormat="1" ht="15.75">
      <c r="A341" s="142"/>
      <c r="B341" s="49">
        <v>2018</v>
      </c>
      <c r="C341" s="138">
        <f t="shared" si="23"/>
        <v>3.5999999999999996</v>
      </c>
      <c r="D341" s="152">
        <v>2.5</v>
      </c>
      <c r="E341" s="138">
        <v>0.55</v>
      </c>
      <c r="F341" s="138">
        <v>0.55</v>
      </c>
      <c r="G341" s="138">
        <v>0</v>
      </c>
      <c r="H341" s="156"/>
      <c r="I341" s="156"/>
      <c r="J341" s="156"/>
      <c r="K341" s="156"/>
      <c r="L341" s="156"/>
      <c r="M341" s="156"/>
    </row>
    <row r="342" spans="1:13" ht="15.75">
      <c r="A342" s="142"/>
      <c r="B342" s="49">
        <v>2019</v>
      </c>
      <c r="C342" s="138">
        <f t="shared" si="23"/>
        <v>4.45</v>
      </c>
      <c r="D342" s="152">
        <v>3.25</v>
      </c>
      <c r="E342" s="138">
        <v>0.6</v>
      </c>
      <c r="F342" s="138">
        <v>0.6</v>
      </c>
      <c r="G342" s="138">
        <v>0</v>
      </c>
      <c r="H342" s="133"/>
      <c r="I342" s="133"/>
      <c r="J342" s="133"/>
      <c r="K342" s="133"/>
      <c r="L342" s="133"/>
      <c r="M342" s="133"/>
    </row>
    <row r="343" spans="1:13" ht="15.75">
      <c r="A343" s="142"/>
      <c r="B343" s="49">
        <v>2020</v>
      </c>
      <c r="C343" s="138">
        <f t="shared" si="23"/>
        <v>4.85</v>
      </c>
      <c r="D343" s="152">
        <v>3.25</v>
      </c>
      <c r="E343" s="138">
        <v>0.8</v>
      </c>
      <c r="F343" s="138">
        <v>0.8</v>
      </c>
      <c r="G343" s="138">
        <v>0</v>
      </c>
      <c r="H343" s="133"/>
      <c r="I343" s="133"/>
      <c r="J343" s="133"/>
      <c r="K343" s="133"/>
      <c r="L343" s="133"/>
      <c r="M343" s="133"/>
    </row>
    <row r="344" spans="1:13" ht="24" customHeight="1">
      <c r="A344" s="142" t="s">
        <v>210</v>
      </c>
      <c r="B344" s="49" t="s">
        <v>2</v>
      </c>
      <c r="C344" s="138">
        <f t="shared" si="23"/>
        <v>36</v>
      </c>
      <c r="D344" s="152">
        <f>D345+D346+D347+D348+D349</f>
        <v>27</v>
      </c>
      <c r="E344" s="152">
        <f>E345+E346+E347+E348+E349</f>
        <v>4.5</v>
      </c>
      <c r="F344" s="152">
        <f>F345+F346+F347+F348+F349</f>
        <v>4.5</v>
      </c>
      <c r="G344" s="152">
        <f>G345+G346+G347+G348+G349</f>
        <v>0</v>
      </c>
      <c r="H344" s="153"/>
      <c r="I344" s="133"/>
      <c r="J344" s="133"/>
      <c r="K344" s="133"/>
      <c r="L344" s="133"/>
      <c r="M344" s="133"/>
    </row>
    <row r="345" spans="1:13" ht="15.75">
      <c r="A345" s="142"/>
      <c r="B345" s="49">
        <v>2016</v>
      </c>
      <c r="C345" s="138">
        <f t="shared" si="23"/>
        <v>0</v>
      </c>
      <c r="D345" s="152">
        <v>0</v>
      </c>
      <c r="E345" s="138">
        <v>0</v>
      </c>
      <c r="F345" s="138">
        <v>0</v>
      </c>
      <c r="G345" s="138">
        <v>0</v>
      </c>
      <c r="H345" s="133"/>
      <c r="I345" s="133"/>
      <c r="J345" s="133"/>
      <c r="K345" s="133"/>
      <c r="L345" s="133"/>
      <c r="M345" s="133"/>
    </row>
    <row r="346" spans="1:13" s="32" customFormat="1" ht="15.75">
      <c r="A346" s="142"/>
      <c r="B346" s="49">
        <v>2017</v>
      </c>
      <c r="C346" s="138">
        <f t="shared" si="23"/>
        <v>7.3</v>
      </c>
      <c r="D346" s="152">
        <v>5.2</v>
      </c>
      <c r="E346" s="138">
        <v>1.05</v>
      </c>
      <c r="F346" s="138">
        <v>1.05</v>
      </c>
      <c r="G346" s="138">
        <v>0</v>
      </c>
      <c r="H346" s="156"/>
      <c r="I346" s="156"/>
      <c r="J346" s="156"/>
      <c r="K346" s="156"/>
      <c r="L346" s="156"/>
      <c r="M346" s="156"/>
    </row>
    <row r="347" spans="1:13" ht="15.75">
      <c r="A347" s="142"/>
      <c r="B347" s="49">
        <v>2018</v>
      </c>
      <c r="C347" s="138">
        <f t="shared" si="23"/>
        <v>10</v>
      </c>
      <c r="D347" s="152">
        <v>7.7</v>
      </c>
      <c r="E347" s="138">
        <v>1.15</v>
      </c>
      <c r="F347" s="138">
        <v>1.15</v>
      </c>
      <c r="G347" s="138">
        <v>0</v>
      </c>
      <c r="H347" s="133"/>
      <c r="I347" s="133"/>
      <c r="J347" s="133"/>
      <c r="K347" s="133"/>
      <c r="L347" s="133"/>
      <c r="M347" s="133"/>
    </row>
    <row r="348" spans="1:13" ht="15.75">
      <c r="A348" s="142"/>
      <c r="B348" s="49">
        <v>2019</v>
      </c>
      <c r="C348" s="138">
        <f t="shared" si="23"/>
        <v>9.700000000000001</v>
      </c>
      <c r="D348" s="152">
        <v>7.4</v>
      </c>
      <c r="E348" s="138">
        <v>1.15</v>
      </c>
      <c r="F348" s="138">
        <v>1.15</v>
      </c>
      <c r="G348" s="138">
        <v>0</v>
      </c>
      <c r="H348" s="133"/>
      <c r="I348" s="133"/>
      <c r="J348" s="133"/>
      <c r="K348" s="133"/>
      <c r="L348" s="133"/>
      <c r="M348" s="133"/>
    </row>
    <row r="349" spans="1:13" ht="15.75">
      <c r="A349" s="142"/>
      <c r="B349" s="49">
        <v>2020</v>
      </c>
      <c r="C349" s="138">
        <f t="shared" si="23"/>
        <v>9</v>
      </c>
      <c r="D349" s="152">
        <v>6.7</v>
      </c>
      <c r="E349" s="138">
        <v>1.15</v>
      </c>
      <c r="F349" s="138">
        <v>1.15</v>
      </c>
      <c r="G349" s="138">
        <v>0</v>
      </c>
      <c r="H349" s="133"/>
      <c r="I349" s="133"/>
      <c r="J349" s="133"/>
      <c r="K349" s="133"/>
      <c r="L349" s="133"/>
      <c r="M349" s="133"/>
    </row>
    <row r="350" spans="1:13" ht="118.5" customHeight="1">
      <c r="A350" s="161" t="s">
        <v>217</v>
      </c>
      <c r="B350" s="162" t="s">
        <v>170</v>
      </c>
      <c r="C350" s="163">
        <f t="shared" si="23"/>
        <v>570.4</v>
      </c>
      <c r="D350" s="152">
        <f>D351+D352+D353+D354+D355</f>
        <v>554.4</v>
      </c>
      <c r="E350" s="152">
        <f>E351+E352+E353+E354+E355</f>
        <v>16</v>
      </c>
      <c r="F350" s="152">
        <f>F351+F352+F353+F354+F355</f>
        <v>0</v>
      </c>
      <c r="G350" s="152">
        <f>G351+G352+G353+G354+G355</f>
        <v>0</v>
      </c>
      <c r="H350" s="153"/>
      <c r="I350" s="133"/>
      <c r="J350" s="133"/>
      <c r="K350" s="133"/>
      <c r="L350" s="133"/>
      <c r="M350" s="133"/>
    </row>
    <row r="351" spans="1:13" ht="20.25">
      <c r="A351" s="161"/>
      <c r="B351" s="140">
        <v>2016</v>
      </c>
      <c r="C351" s="137">
        <f t="shared" si="23"/>
        <v>91.3</v>
      </c>
      <c r="D351" s="152">
        <f>D357+D369</f>
        <v>91.3</v>
      </c>
      <c r="E351" s="152">
        <f>E357+E369</f>
        <v>0</v>
      </c>
      <c r="F351" s="152">
        <f>F357+F369</f>
        <v>0</v>
      </c>
      <c r="G351" s="152">
        <f>G357+G369</f>
        <v>0</v>
      </c>
      <c r="H351" s="153"/>
      <c r="I351" s="133"/>
      <c r="J351" s="194">
        <v>91.3</v>
      </c>
      <c r="K351" s="133"/>
      <c r="L351" s="133"/>
      <c r="M351" s="133"/>
    </row>
    <row r="352" spans="1:13" ht="18.75">
      <c r="A352" s="139"/>
      <c r="B352" s="140">
        <v>2017</v>
      </c>
      <c r="C352" s="137">
        <f t="shared" si="23"/>
        <v>147.4</v>
      </c>
      <c r="D352" s="152">
        <f aca="true" t="shared" si="27" ref="D352:G355">D358+D370</f>
        <v>143.4</v>
      </c>
      <c r="E352" s="152">
        <f t="shared" si="27"/>
        <v>4</v>
      </c>
      <c r="F352" s="152">
        <f t="shared" si="27"/>
        <v>0</v>
      </c>
      <c r="G352" s="152">
        <f t="shared" si="27"/>
        <v>0</v>
      </c>
      <c r="H352" s="133"/>
      <c r="I352" s="133"/>
      <c r="J352" s="194">
        <v>143.4</v>
      </c>
      <c r="K352" s="133"/>
      <c r="L352" s="133"/>
      <c r="M352" s="133"/>
    </row>
    <row r="353" spans="1:13" ht="18.75">
      <c r="A353" s="139"/>
      <c r="B353" s="140">
        <v>2018</v>
      </c>
      <c r="C353" s="137">
        <f t="shared" si="23"/>
        <v>149</v>
      </c>
      <c r="D353" s="152">
        <f t="shared" si="27"/>
        <v>145</v>
      </c>
      <c r="E353" s="152">
        <f t="shared" si="27"/>
        <v>4</v>
      </c>
      <c r="F353" s="152">
        <f t="shared" si="27"/>
        <v>0</v>
      </c>
      <c r="G353" s="152">
        <f t="shared" si="27"/>
        <v>0</v>
      </c>
      <c r="H353" s="133"/>
      <c r="I353" s="133"/>
      <c r="J353" s="194">
        <v>145</v>
      </c>
      <c r="K353" s="133"/>
      <c r="L353" s="133"/>
      <c r="M353" s="133"/>
    </row>
    <row r="354" spans="1:13" ht="18.75">
      <c r="A354" s="139"/>
      <c r="B354" s="140">
        <v>2019</v>
      </c>
      <c r="C354" s="137">
        <f t="shared" si="23"/>
        <v>115.7</v>
      </c>
      <c r="D354" s="152">
        <f t="shared" si="27"/>
        <v>111.7</v>
      </c>
      <c r="E354" s="152">
        <f t="shared" si="27"/>
        <v>4</v>
      </c>
      <c r="F354" s="152">
        <f t="shared" si="27"/>
        <v>0</v>
      </c>
      <c r="G354" s="152">
        <f t="shared" si="27"/>
        <v>0</v>
      </c>
      <c r="H354" s="133"/>
      <c r="I354" s="133"/>
      <c r="J354" s="194">
        <v>111.7</v>
      </c>
      <c r="K354" s="133"/>
      <c r="L354" s="133"/>
      <c r="M354" s="133"/>
    </row>
    <row r="355" spans="1:13" ht="18.75">
      <c r="A355" s="139"/>
      <c r="B355" s="140">
        <v>2020</v>
      </c>
      <c r="C355" s="137">
        <f t="shared" si="23"/>
        <v>67</v>
      </c>
      <c r="D355" s="152">
        <f t="shared" si="27"/>
        <v>63</v>
      </c>
      <c r="E355" s="152">
        <f t="shared" si="27"/>
        <v>4</v>
      </c>
      <c r="F355" s="152">
        <f t="shared" si="27"/>
        <v>0</v>
      </c>
      <c r="G355" s="152">
        <f t="shared" si="27"/>
        <v>0</v>
      </c>
      <c r="H355" s="133"/>
      <c r="I355" s="133"/>
      <c r="J355" s="194">
        <v>63</v>
      </c>
      <c r="K355" s="133"/>
      <c r="L355" s="133"/>
      <c r="M355" s="133"/>
    </row>
    <row r="356" spans="1:13" ht="56.25">
      <c r="A356" s="147" t="s">
        <v>218</v>
      </c>
      <c r="B356" s="143" t="s">
        <v>171</v>
      </c>
      <c r="C356" s="137">
        <f t="shared" si="23"/>
        <v>59</v>
      </c>
      <c r="D356" s="152">
        <f>D357+D358+D359+D360+D361</f>
        <v>55</v>
      </c>
      <c r="E356" s="152">
        <f>E357+E358+E359+E360+E361</f>
        <v>4</v>
      </c>
      <c r="F356" s="152">
        <f>F357+F358+F359+F360+F361</f>
        <v>0</v>
      </c>
      <c r="G356" s="152">
        <f>G357+G358+G359+G360+G361</f>
        <v>0</v>
      </c>
      <c r="H356" s="153"/>
      <c r="I356" s="133"/>
      <c r="J356" s="158"/>
      <c r="K356" s="133"/>
      <c r="L356" s="133"/>
      <c r="M356" s="133"/>
    </row>
    <row r="357" spans="1:13" ht="15.75">
      <c r="A357" s="142"/>
      <c r="B357" s="49">
        <v>2016</v>
      </c>
      <c r="C357" s="138">
        <f t="shared" si="23"/>
        <v>0</v>
      </c>
      <c r="D357" s="152">
        <f>D363</f>
        <v>0</v>
      </c>
      <c r="E357" s="152">
        <f>E363</f>
        <v>0</v>
      </c>
      <c r="F357" s="152">
        <f>F363</f>
        <v>0</v>
      </c>
      <c r="G357" s="152">
        <f>G363</f>
        <v>0</v>
      </c>
      <c r="H357" s="133"/>
      <c r="I357" s="133"/>
      <c r="J357" s="133"/>
      <c r="K357" s="133"/>
      <c r="L357" s="133"/>
      <c r="M357" s="133"/>
    </row>
    <row r="358" spans="1:13" ht="15.75">
      <c r="A358" s="142"/>
      <c r="B358" s="49">
        <v>2017</v>
      </c>
      <c r="C358" s="138">
        <f t="shared" si="23"/>
        <v>59</v>
      </c>
      <c r="D358" s="152">
        <f aca="true" t="shared" si="28" ref="D358:G361">D364</f>
        <v>55</v>
      </c>
      <c r="E358" s="152">
        <f t="shared" si="28"/>
        <v>4</v>
      </c>
      <c r="F358" s="152">
        <f t="shared" si="28"/>
        <v>0</v>
      </c>
      <c r="G358" s="152">
        <f t="shared" si="28"/>
        <v>0</v>
      </c>
      <c r="H358" s="133"/>
      <c r="I358" s="133"/>
      <c r="J358" s="133"/>
      <c r="K358" s="133"/>
      <c r="L358" s="133"/>
      <c r="M358" s="133"/>
    </row>
    <row r="359" spans="1:13" ht="15.75">
      <c r="A359" s="142"/>
      <c r="B359" s="49">
        <v>2018</v>
      </c>
      <c r="C359" s="138">
        <f t="shared" si="23"/>
        <v>0</v>
      </c>
      <c r="D359" s="152">
        <f t="shared" si="28"/>
        <v>0</v>
      </c>
      <c r="E359" s="152">
        <f t="shared" si="28"/>
        <v>0</v>
      </c>
      <c r="F359" s="152">
        <f t="shared" si="28"/>
        <v>0</v>
      </c>
      <c r="G359" s="152">
        <f t="shared" si="28"/>
        <v>0</v>
      </c>
      <c r="H359" s="133"/>
      <c r="I359" s="133"/>
      <c r="J359" s="133"/>
      <c r="K359" s="133"/>
      <c r="L359" s="133"/>
      <c r="M359" s="133"/>
    </row>
    <row r="360" spans="1:13" ht="15.75">
      <c r="A360" s="142"/>
      <c r="B360" s="49">
        <v>2019</v>
      </c>
      <c r="C360" s="138">
        <f t="shared" si="23"/>
        <v>0</v>
      </c>
      <c r="D360" s="152">
        <f t="shared" si="28"/>
        <v>0</v>
      </c>
      <c r="E360" s="152">
        <f t="shared" si="28"/>
        <v>0</v>
      </c>
      <c r="F360" s="152">
        <f t="shared" si="28"/>
        <v>0</v>
      </c>
      <c r="G360" s="152">
        <f t="shared" si="28"/>
        <v>0</v>
      </c>
      <c r="H360" s="133"/>
      <c r="I360" s="133"/>
      <c r="J360" s="133"/>
      <c r="K360" s="133"/>
      <c r="L360" s="133"/>
      <c r="M360" s="133"/>
    </row>
    <row r="361" spans="1:13" ht="15.75">
      <c r="A361" s="142"/>
      <c r="B361" s="49">
        <v>2020</v>
      </c>
      <c r="C361" s="138">
        <f t="shared" si="23"/>
        <v>0</v>
      </c>
      <c r="D361" s="152">
        <f t="shared" si="28"/>
        <v>0</v>
      </c>
      <c r="E361" s="152">
        <f t="shared" si="28"/>
        <v>0</v>
      </c>
      <c r="F361" s="152">
        <f t="shared" si="28"/>
        <v>0</v>
      </c>
      <c r="G361" s="152">
        <f t="shared" si="28"/>
        <v>0</v>
      </c>
      <c r="H361" s="133"/>
      <c r="I361" s="133"/>
      <c r="J361" s="133"/>
      <c r="K361" s="133"/>
      <c r="L361" s="133"/>
      <c r="M361" s="133"/>
    </row>
    <row r="362" spans="1:13" ht="31.5">
      <c r="A362" s="142" t="s">
        <v>219</v>
      </c>
      <c r="B362" s="49" t="s">
        <v>172</v>
      </c>
      <c r="C362" s="138">
        <f t="shared" si="23"/>
        <v>59</v>
      </c>
      <c r="D362" s="152">
        <f>D363+D364+D365+D366+D367</f>
        <v>55</v>
      </c>
      <c r="E362" s="152">
        <f>E363+E364+E365+E366+E367</f>
        <v>4</v>
      </c>
      <c r="F362" s="152">
        <f>F363+F364+F365+F366+F367</f>
        <v>0</v>
      </c>
      <c r="G362" s="152">
        <f>G363+G364+G365+G366+G367</f>
        <v>0</v>
      </c>
      <c r="H362" s="153"/>
      <c r="I362" s="133"/>
      <c r="J362" s="133"/>
      <c r="K362" s="133"/>
      <c r="L362" s="133"/>
      <c r="M362" s="133"/>
    </row>
    <row r="363" spans="1:13" ht="15.75">
      <c r="A363" s="142"/>
      <c r="B363" s="49">
        <v>2016</v>
      </c>
      <c r="C363" s="138">
        <f t="shared" si="23"/>
        <v>0</v>
      </c>
      <c r="D363" s="152">
        <v>0</v>
      </c>
      <c r="E363" s="138">
        <v>0</v>
      </c>
      <c r="F363" s="138">
        <v>0</v>
      </c>
      <c r="G363" s="138">
        <v>0</v>
      </c>
      <c r="H363" s="133"/>
      <c r="I363" s="133"/>
      <c r="J363" s="133"/>
      <c r="K363" s="133"/>
      <c r="L363" s="133"/>
      <c r="M363" s="133"/>
    </row>
    <row r="364" spans="1:13" ht="15.75">
      <c r="A364" s="142"/>
      <c r="B364" s="49">
        <v>2017</v>
      </c>
      <c r="C364" s="138">
        <f t="shared" si="23"/>
        <v>59</v>
      </c>
      <c r="D364" s="152">
        <v>55</v>
      </c>
      <c r="E364" s="138">
        <v>4</v>
      </c>
      <c r="F364" s="138">
        <v>0</v>
      </c>
      <c r="G364" s="138">
        <v>0</v>
      </c>
      <c r="H364" s="133"/>
      <c r="I364" s="133"/>
      <c r="J364" s="133"/>
      <c r="K364" s="133"/>
      <c r="L364" s="133"/>
      <c r="M364" s="133"/>
    </row>
    <row r="365" spans="1:13" ht="15.75">
      <c r="A365" s="142"/>
      <c r="B365" s="49">
        <v>2018</v>
      </c>
      <c r="C365" s="138">
        <f t="shared" si="23"/>
        <v>0</v>
      </c>
      <c r="D365" s="152">
        <v>0</v>
      </c>
      <c r="E365" s="138">
        <v>0</v>
      </c>
      <c r="F365" s="138">
        <v>0</v>
      </c>
      <c r="G365" s="138">
        <v>0</v>
      </c>
      <c r="H365" s="133"/>
      <c r="I365" s="133"/>
      <c r="J365" s="133"/>
      <c r="K365" s="133"/>
      <c r="L365" s="133"/>
      <c r="M365" s="133"/>
    </row>
    <row r="366" spans="1:13" ht="15.75">
      <c r="A366" s="142"/>
      <c r="B366" s="49">
        <v>2019</v>
      </c>
      <c r="C366" s="138">
        <f t="shared" si="23"/>
        <v>0</v>
      </c>
      <c r="D366" s="152">
        <v>0</v>
      </c>
      <c r="E366" s="138">
        <v>0</v>
      </c>
      <c r="F366" s="138">
        <v>0</v>
      </c>
      <c r="G366" s="138">
        <v>0</v>
      </c>
      <c r="H366" s="133"/>
      <c r="I366" s="133"/>
      <c r="J366" s="133"/>
      <c r="K366" s="133"/>
      <c r="L366" s="133"/>
      <c r="M366" s="133"/>
    </row>
    <row r="367" spans="1:13" ht="15.75">
      <c r="A367" s="142"/>
      <c r="B367" s="49">
        <v>2020</v>
      </c>
      <c r="C367" s="138">
        <f t="shared" si="23"/>
        <v>0</v>
      </c>
      <c r="D367" s="152">
        <v>0</v>
      </c>
      <c r="E367" s="138">
        <v>0</v>
      </c>
      <c r="F367" s="138">
        <v>0</v>
      </c>
      <c r="G367" s="138">
        <v>0</v>
      </c>
      <c r="H367" s="133"/>
      <c r="I367" s="133"/>
      <c r="J367" s="133"/>
      <c r="K367" s="133"/>
      <c r="L367" s="133"/>
      <c r="M367" s="133"/>
    </row>
    <row r="368" spans="1:13" ht="18.75">
      <c r="A368" s="147" t="s">
        <v>211</v>
      </c>
      <c r="B368" s="143" t="s">
        <v>173</v>
      </c>
      <c r="C368" s="137">
        <f t="shared" si="23"/>
        <v>511.4</v>
      </c>
      <c r="D368" s="152">
        <f>D369+D370+D371+D372+D373</f>
        <v>499.4</v>
      </c>
      <c r="E368" s="152">
        <f>E369+E370+E371+E372+E373</f>
        <v>12</v>
      </c>
      <c r="F368" s="152">
        <f>F369+F370+F371+F372+F373</f>
        <v>0</v>
      </c>
      <c r="G368" s="152">
        <f>G369+G370+G371+G372+G373</f>
        <v>0</v>
      </c>
      <c r="H368" s="153"/>
      <c r="I368" s="133"/>
      <c r="J368" s="133"/>
      <c r="K368" s="133"/>
      <c r="L368" s="133"/>
      <c r="M368" s="133"/>
    </row>
    <row r="369" spans="1:13" ht="15.75">
      <c r="A369" s="142"/>
      <c r="B369" s="49">
        <v>2016</v>
      </c>
      <c r="C369" s="138">
        <f t="shared" si="23"/>
        <v>91.3</v>
      </c>
      <c r="D369" s="152">
        <f>D375+D381</f>
        <v>91.3</v>
      </c>
      <c r="E369" s="152">
        <f>E375+E381</f>
        <v>0</v>
      </c>
      <c r="F369" s="152">
        <f>F375+F381</f>
        <v>0</v>
      </c>
      <c r="G369" s="152">
        <f>G375+G381</f>
        <v>0</v>
      </c>
      <c r="H369" s="153"/>
      <c r="I369" s="133"/>
      <c r="J369" s="133"/>
      <c r="K369" s="133"/>
      <c r="L369" s="133"/>
      <c r="M369" s="133"/>
    </row>
    <row r="370" spans="1:13" ht="15.75">
      <c r="A370" s="142"/>
      <c r="B370" s="49">
        <v>2017</v>
      </c>
      <c r="C370" s="138">
        <f t="shared" si="23"/>
        <v>88.4</v>
      </c>
      <c r="D370" s="152">
        <f aca="true" t="shared" si="29" ref="D370:G373">D376+D382</f>
        <v>88.4</v>
      </c>
      <c r="E370" s="152">
        <f t="shared" si="29"/>
        <v>0</v>
      </c>
      <c r="F370" s="152">
        <f t="shared" si="29"/>
        <v>0</v>
      </c>
      <c r="G370" s="152">
        <f t="shared" si="29"/>
        <v>0</v>
      </c>
      <c r="H370" s="133"/>
      <c r="I370" s="133"/>
      <c r="J370" s="133"/>
      <c r="K370" s="133"/>
      <c r="L370" s="133"/>
      <c r="M370" s="133"/>
    </row>
    <row r="371" spans="1:13" ht="15.75">
      <c r="A371" s="142"/>
      <c r="B371" s="49">
        <v>2018</v>
      </c>
      <c r="C371" s="138">
        <f t="shared" si="23"/>
        <v>149</v>
      </c>
      <c r="D371" s="152">
        <f t="shared" si="29"/>
        <v>145</v>
      </c>
      <c r="E371" s="152">
        <f t="shared" si="29"/>
        <v>4</v>
      </c>
      <c r="F371" s="152">
        <f t="shared" si="29"/>
        <v>0</v>
      </c>
      <c r="G371" s="152">
        <f t="shared" si="29"/>
        <v>0</v>
      </c>
      <c r="H371" s="133"/>
      <c r="I371" s="133"/>
      <c r="J371" s="133"/>
      <c r="K371" s="133"/>
      <c r="L371" s="133"/>
      <c r="M371" s="133"/>
    </row>
    <row r="372" spans="1:13" ht="15.75">
      <c r="A372" s="142"/>
      <c r="B372" s="49">
        <v>2019</v>
      </c>
      <c r="C372" s="138">
        <f t="shared" si="23"/>
        <v>115.7</v>
      </c>
      <c r="D372" s="152">
        <f t="shared" si="29"/>
        <v>111.7</v>
      </c>
      <c r="E372" s="152">
        <f t="shared" si="29"/>
        <v>4</v>
      </c>
      <c r="F372" s="152">
        <f t="shared" si="29"/>
        <v>0</v>
      </c>
      <c r="G372" s="152">
        <f t="shared" si="29"/>
        <v>0</v>
      </c>
      <c r="H372" s="133"/>
      <c r="I372" s="133"/>
      <c r="J372" s="133"/>
      <c r="K372" s="133"/>
      <c r="L372" s="133"/>
      <c r="M372" s="133"/>
    </row>
    <row r="373" spans="1:13" ht="15.75">
      <c r="A373" s="142"/>
      <c r="B373" s="49">
        <v>2020</v>
      </c>
      <c r="C373" s="138">
        <f t="shared" si="23"/>
        <v>67</v>
      </c>
      <c r="D373" s="152">
        <v>63</v>
      </c>
      <c r="E373" s="152">
        <f t="shared" si="29"/>
        <v>4</v>
      </c>
      <c r="F373" s="152">
        <f t="shared" si="29"/>
        <v>0</v>
      </c>
      <c r="G373" s="152">
        <f t="shared" si="29"/>
        <v>0</v>
      </c>
      <c r="H373" s="133"/>
      <c r="I373" s="133"/>
      <c r="J373" s="133"/>
      <c r="K373" s="133"/>
      <c r="L373" s="133"/>
      <c r="M373" s="133"/>
    </row>
    <row r="374" spans="1:13" ht="31.5">
      <c r="A374" s="142" t="s">
        <v>212</v>
      </c>
      <c r="B374" s="49" t="s">
        <v>406</v>
      </c>
      <c r="C374" s="138">
        <f aca="true" t="shared" si="30" ref="C374:C437">D374+E374+F374+G374</f>
        <v>201</v>
      </c>
      <c r="D374" s="152">
        <f>D375+D376+D377+D378+D379</f>
        <v>189</v>
      </c>
      <c r="E374" s="152">
        <f>E375+E376+E377+E378+E379</f>
        <v>12</v>
      </c>
      <c r="F374" s="152">
        <f>F375+F376+F377+F378+F379</f>
        <v>0</v>
      </c>
      <c r="G374" s="152">
        <f>G375+G376+G377+G378+G379</f>
        <v>0</v>
      </c>
      <c r="H374" s="153"/>
      <c r="I374" s="133"/>
      <c r="J374" s="133"/>
      <c r="K374" s="133"/>
      <c r="L374" s="133"/>
      <c r="M374" s="133"/>
    </row>
    <row r="375" spans="1:13" ht="15.75">
      <c r="A375" s="142"/>
      <c r="B375" s="49">
        <v>2016</v>
      </c>
      <c r="C375" s="138">
        <f t="shared" si="30"/>
        <v>0</v>
      </c>
      <c r="D375" s="152">
        <v>0</v>
      </c>
      <c r="E375" s="138">
        <v>0</v>
      </c>
      <c r="F375" s="138">
        <v>0</v>
      </c>
      <c r="G375" s="138">
        <v>0</v>
      </c>
      <c r="H375" s="133"/>
      <c r="I375" s="133"/>
      <c r="J375" s="133"/>
      <c r="K375" s="133"/>
      <c r="L375" s="133"/>
      <c r="M375" s="133"/>
    </row>
    <row r="376" spans="1:13" ht="15.75">
      <c r="A376" s="142"/>
      <c r="B376" s="49">
        <v>2017</v>
      </c>
      <c r="C376" s="138">
        <f t="shared" si="30"/>
        <v>0</v>
      </c>
      <c r="D376" s="152">
        <v>0</v>
      </c>
      <c r="E376" s="138">
        <v>0</v>
      </c>
      <c r="F376" s="138">
        <v>0</v>
      </c>
      <c r="G376" s="138">
        <v>0</v>
      </c>
      <c r="H376" s="133"/>
      <c r="I376" s="133"/>
      <c r="J376" s="133"/>
      <c r="K376" s="133"/>
      <c r="L376" s="133"/>
      <c r="M376" s="133"/>
    </row>
    <row r="377" spans="1:13" ht="15.75">
      <c r="A377" s="142"/>
      <c r="B377" s="49">
        <v>2018</v>
      </c>
      <c r="C377" s="138">
        <f t="shared" si="30"/>
        <v>67</v>
      </c>
      <c r="D377" s="152">
        <v>63</v>
      </c>
      <c r="E377" s="138">
        <v>4</v>
      </c>
      <c r="F377" s="138">
        <v>0</v>
      </c>
      <c r="G377" s="138">
        <v>0</v>
      </c>
      <c r="H377" s="133"/>
      <c r="I377" s="133"/>
      <c r="J377" s="133"/>
      <c r="K377" s="133"/>
      <c r="L377" s="133"/>
      <c r="M377" s="133"/>
    </row>
    <row r="378" spans="1:13" ht="15.75">
      <c r="A378" s="142"/>
      <c r="B378" s="49">
        <v>2019</v>
      </c>
      <c r="C378" s="138">
        <f t="shared" si="30"/>
        <v>67</v>
      </c>
      <c r="D378" s="152">
        <v>63</v>
      </c>
      <c r="E378" s="138">
        <v>4</v>
      </c>
      <c r="F378" s="138">
        <v>0</v>
      </c>
      <c r="G378" s="138">
        <v>0</v>
      </c>
      <c r="H378" s="133"/>
      <c r="I378" s="133"/>
      <c r="J378" s="133"/>
      <c r="K378" s="133"/>
      <c r="L378" s="133"/>
      <c r="M378" s="133"/>
    </row>
    <row r="379" spans="1:13" ht="15.75">
      <c r="A379" s="142"/>
      <c r="B379" s="49">
        <v>2020</v>
      </c>
      <c r="C379" s="138">
        <f t="shared" si="30"/>
        <v>67</v>
      </c>
      <c r="D379" s="152">
        <v>63</v>
      </c>
      <c r="E379" s="138">
        <v>4</v>
      </c>
      <c r="F379" s="138">
        <v>0</v>
      </c>
      <c r="G379" s="138">
        <v>0</v>
      </c>
      <c r="H379" s="133"/>
      <c r="I379" s="133"/>
      <c r="J379" s="133"/>
      <c r="K379" s="133"/>
      <c r="L379" s="133"/>
      <c r="M379" s="133"/>
    </row>
    <row r="380" spans="1:13" ht="31.5">
      <c r="A380" s="142" t="s">
        <v>213</v>
      </c>
      <c r="B380" s="49" t="s">
        <v>174</v>
      </c>
      <c r="C380" s="138">
        <f t="shared" si="30"/>
        <v>310.4</v>
      </c>
      <c r="D380" s="152">
        <f>D381+D382+D383+D384+D385</f>
        <v>310.4</v>
      </c>
      <c r="E380" s="152">
        <f>E381+E382+E383+E384+E385</f>
        <v>0</v>
      </c>
      <c r="F380" s="152">
        <f>F381+F382+F383+F384+F385</f>
        <v>0</v>
      </c>
      <c r="G380" s="152">
        <f>G381+G382+G383+G384+G385</f>
        <v>0</v>
      </c>
      <c r="H380" s="153"/>
      <c r="I380" s="133"/>
      <c r="J380" s="133"/>
      <c r="K380" s="133"/>
      <c r="L380" s="133"/>
      <c r="M380" s="133"/>
    </row>
    <row r="381" spans="1:13" ht="15.75">
      <c r="A381" s="142"/>
      <c r="B381" s="49">
        <v>2016</v>
      </c>
      <c r="C381" s="138">
        <f t="shared" si="30"/>
        <v>91.3</v>
      </c>
      <c r="D381" s="152">
        <v>91.3</v>
      </c>
      <c r="E381" s="138">
        <v>0</v>
      </c>
      <c r="F381" s="138">
        <v>0</v>
      </c>
      <c r="G381" s="138">
        <v>0</v>
      </c>
      <c r="H381" s="133"/>
      <c r="I381" s="133"/>
      <c r="J381" s="133"/>
      <c r="K381" s="133"/>
      <c r="L381" s="133"/>
      <c r="M381" s="133"/>
    </row>
    <row r="382" spans="1:13" ht="15.75">
      <c r="A382" s="142"/>
      <c r="B382" s="49">
        <v>2017</v>
      </c>
      <c r="C382" s="138">
        <f t="shared" si="30"/>
        <v>88.4</v>
      </c>
      <c r="D382" s="152">
        <v>88.4</v>
      </c>
      <c r="E382" s="138">
        <v>0</v>
      </c>
      <c r="F382" s="138">
        <v>0</v>
      </c>
      <c r="G382" s="138">
        <v>0</v>
      </c>
      <c r="H382" s="133"/>
      <c r="I382" s="133"/>
      <c r="J382" s="133"/>
      <c r="K382" s="133"/>
      <c r="L382" s="133"/>
      <c r="M382" s="133"/>
    </row>
    <row r="383" spans="1:13" ht="15.75">
      <c r="A383" s="142"/>
      <c r="B383" s="49">
        <v>2018</v>
      </c>
      <c r="C383" s="138">
        <f t="shared" si="30"/>
        <v>82</v>
      </c>
      <c r="D383" s="152">
        <v>82</v>
      </c>
      <c r="E383" s="138">
        <v>0</v>
      </c>
      <c r="F383" s="138">
        <v>0</v>
      </c>
      <c r="G383" s="138">
        <v>0</v>
      </c>
      <c r="H383" s="133"/>
      <c r="I383" s="133"/>
      <c r="J383" s="133"/>
      <c r="K383" s="133"/>
      <c r="L383" s="133"/>
      <c r="M383" s="133"/>
    </row>
    <row r="384" spans="1:13" ht="15.75">
      <c r="A384" s="142"/>
      <c r="B384" s="49">
        <v>2019</v>
      </c>
      <c r="C384" s="138">
        <f t="shared" si="30"/>
        <v>48.7</v>
      </c>
      <c r="D384" s="152">
        <v>48.7</v>
      </c>
      <c r="E384" s="138">
        <v>0</v>
      </c>
      <c r="F384" s="138">
        <v>0</v>
      </c>
      <c r="G384" s="138">
        <v>0</v>
      </c>
      <c r="H384" s="133"/>
      <c r="I384" s="133"/>
      <c r="J384" s="133"/>
      <c r="K384" s="133"/>
      <c r="L384" s="133"/>
      <c r="M384" s="133"/>
    </row>
    <row r="385" spans="1:13" ht="15.75">
      <c r="A385" s="142"/>
      <c r="B385" s="49">
        <v>2020</v>
      </c>
      <c r="C385" s="138">
        <f t="shared" si="30"/>
        <v>0</v>
      </c>
      <c r="D385" s="152">
        <v>0</v>
      </c>
      <c r="E385" s="138">
        <v>0</v>
      </c>
      <c r="F385" s="138">
        <v>0</v>
      </c>
      <c r="G385" s="138">
        <v>0</v>
      </c>
      <c r="H385" s="133"/>
      <c r="I385" s="133"/>
      <c r="J385" s="133"/>
      <c r="K385" s="133"/>
      <c r="L385" s="133"/>
      <c r="M385" s="133"/>
    </row>
    <row r="386" spans="1:13" ht="72" customHeight="1">
      <c r="A386" s="174" t="s">
        <v>275</v>
      </c>
      <c r="B386" s="143" t="s">
        <v>276</v>
      </c>
      <c r="C386" s="175">
        <f t="shared" si="30"/>
        <v>29.704</v>
      </c>
      <c r="D386" s="152">
        <f>D387+D388+D389+D390+D391</f>
        <v>5.896</v>
      </c>
      <c r="E386" s="152">
        <f>E387+E388+E389+E390+E391</f>
        <v>22.899</v>
      </c>
      <c r="F386" s="152">
        <f>F387+F388+F389+F390+F391</f>
        <v>0.909</v>
      </c>
      <c r="G386" s="152">
        <f>G387+G388+G389+G390+G391</f>
        <v>0</v>
      </c>
      <c r="H386" s="153"/>
      <c r="I386" s="133"/>
      <c r="J386" s="133"/>
      <c r="K386" s="133"/>
      <c r="L386" s="133"/>
      <c r="M386" s="133"/>
    </row>
    <row r="387" spans="1:13" ht="18.75">
      <c r="A387" s="176"/>
      <c r="B387" s="140">
        <v>2016</v>
      </c>
      <c r="C387" s="177">
        <f t="shared" si="30"/>
        <v>9.854</v>
      </c>
      <c r="D387" s="152">
        <f>D393+D423+D441+D471</f>
        <v>1.966</v>
      </c>
      <c r="E387" s="152">
        <f>E393+E423+E441+E471</f>
        <v>7.653</v>
      </c>
      <c r="F387" s="152">
        <f>F393+F423+F441+F471</f>
        <v>0.235</v>
      </c>
      <c r="G387" s="152">
        <f>G393+G423+G441+G471</f>
        <v>0</v>
      </c>
      <c r="H387" s="133"/>
      <c r="I387" s="133"/>
      <c r="J387" s="194">
        <v>1.966</v>
      </c>
      <c r="K387" s="133"/>
      <c r="L387" s="133"/>
      <c r="M387" s="133"/>
    </row>
    <row r="388" spans="1:13" ht="18.75">
      <c r="A388" s="178"/>
      <c r="B388" s="140">
        <v>2017</v>
      </c>
      <c r="C388" s="177">
        <f t="shared" si="30"/>
        <v>9.77</v>
      </c>
      <c r="D388" s="152">
        <f aca="true" t="shared" si="31" ref="D388:G391">D394+D424+D442+D472</f>
        <v>1.9649999999999999</v>
      </c>
      <c r="E388" s="152">
        <f t="shared" si="31"/>
        <v>7.574</v>
      </c>
      <c r="F388" s="152">
        <f t="shared" si="31"/>
        <v>0.23100000000000004</v>
      </c>
      <c r="G388" s="152">
        <f t="shared" si="31"/>
        <v>0</v>
      </c>
      <c r="H388" s="133"/>
      <c r="I388" s="133"/>
      <c r="J388" s="194">
        <v>1.965</v>
      </c>
      <c r="K388" s="133"/>
      <c r="L388" s="133"/>
      <c r="M388" s="133"/>
    </row>
    <row r="389" spans="1:13" ht="18.75">
      <c r="A389" s="178"/>
      <c r="B389" s="140">
        <v>2018</v>
      </c>
      <c r="C389" s="177">
        <f t="shared" si="30"/>
        <v>9.79</v>
      </c>
      <c r="D389" s="152">
        <f t="shared" si="31"/>
        <v>1.9649999999999999</v>
      </c>
      <c r="E389" s="152">
        <f t="shared" si="31"/>
        <v>7.584</v>
      </c>
      <c r="F389" s="152">
        <f t="shared" si="31"/>
        <v>0.24100000000000002</v>
      </c>
      <c r="G389" s="152">
        <f t="shared" si="31"/>
        <v>0</v>
      </c>
      <c r="H389" s="133"/>
      <c r="I389" s="133"/>
      <c r="J389" s="194">
        <v>1.965</v>
      </c>
      <c r="K389" s="133"/>
      <c r="L389" s="133"/>
      <c r="M389" s="133"/>
    </row>
    <row r="390" spans="1:13" ht="18.75">
      <c r="A390" s="178"/>
      <c r="B390" s="140">
        <v>2019</v>
      </c>
      <c r="C390" s="177">
        <f t="shared" si="30"/>
        <v>0.14500000000000002</v>
      </c>
      <c r="D390" s="152">
        <f t="shared" si="31"/>
        <v>0</v>
      </c>
      <c r="E390" s="152">
        <f t="shared" si="31"/>
        <v>0.044</v>
      </c>
      <c r="F390" s="152">
        <f t="shared" si="31"/>
        <v>0.101</v>
      </c>
      <c r="G390" s="152">
        <f t="shared" si="31"/>
        <v>0</v>
      </c>
      <c r="H390" s="133"/>
      <c r="I390" s="133"/>
      <c r="J390" s="194">
        <v>0</v>
      </c>
      <c r="K390" s="133"/>
      <c r="L390" s="133"/>
      <c r="M390" s="133"/>
    </row>
    <row r="391" spans="1:13" ht="18.75">
      <c r="A391" s="178"/>
      <c r="B391" s="140">
        <v>2020</v>
      </c>
      <c r="C391" s="177">
        <f t="shared" si="30"/>
        <v>0.14500000000000002</v>
      </c>
      <c r="D391" s="152">
        <f t="shared" si="31"/>
        <v>0</v>
      </c>
      <c r="E391" s="152">
        <f t="shared" si="31"/>
        <v>0.044</v>
      </c>
      <c r="F391" s="152">
        <f t="shared" si="31"/>
        <v>0.101</v>
      </c>
      <c r="G391" s="152">
        <f t="shared" si="31"/>
        <v>0</v>
      </c>
      <c r="H391" s="133"/>
      <c r="I391" s="133"/>
      <c r="J391" s="194">
        <v>0</v>
      </c>
      <c r="K391" s="133"/>
      <c r="L391" s="133"/>
      <c r="M391" s="133"/>
    </row>
    <row r="392" spans="1:13" ht="78.75" customHeight="1">
      <c r="A392" s="179" t="s">
        <v>424</v>
      </c>
      <c r="B392" s="140" t="s">
        <v>302</v>
      </c>
      <c r="C392" s="180">
        <f t="shared" si="30"/>
        <v>17.983999999999998</v>
      </c>
      <c r="D392" s="152">
        <f>D393+D394+D395+D396+D397</f>
        <v>0</v>
      </c>
      <c r="E392" s="152">
        <f>E393+E394+E395+E396+E397</f>
        <v>17.622</v>
      </c>
      <c r="F392" s="152">
        <f>F393+F394+F395+F396+F397</f>
        <v>0.362</v>
      </c>
      <c r="G392" s="152">
        <f>G393+G394+G395+G396+G397</f>
        <v>0</v>
      </c>
      <c r="H392" s="153"/>
      <c r="I392" s="133"/>
      <c r="J392" s="133"/>
      <c r="K392" s="133"/>
      <c r="L392" s="133"/>
      <c r="M392" s="133"/>
    </row>
    <row r="393" spans="1:13" ht="15.75" customHeight="1">
      <c r="A393" s="181"/>
      <c r="B393" s="49">
        <v>2016</v>
      </c>
      <c r="C393" s="182">
        <f t="shared" si="30"/>
        <v>5.984</v>
      </c>
      <c r="D393" s="152">
        <f>D399+D405+D411+D417</f>
        <v>0</v>
      </c>
      <c r="E393" s="152">
        <f>E399+E405+E411+E417</f>
        <v>5.862</v>
      </c>
      <c r="F393" s="152">
        <f>F399+F405+F411+F417</f>
        <v>0.122</v>
      </c>
      <c r="G393" s="152">
        <f>G399+G405+G411+G417</f>
        <v>0</v>
      </c>
      <c r="H393" s="153"/>
      <c r="I393" s="133"/>
      <c r="J393" s="133"/>
      <c r="K393" s="133"/>
      <c r="L393" s="133"/>
      <c r="M393" s="133"/>
    </row>
    <row r="394" spans="1:13" ht="15.75" customHeight="1">
      <c r="A394" s="181"/>
      <c r="B394" s="49">
        <v>2017</v>
      </c>
      <c r="C394" s="182">
        <f t="shared" si="30"/>
        <v>6</v>
      </c>
      <c r="D394" s="152">
        <f aca="true" t="shared" si="32" ref="D394:G397">D400+D406+D412+D418</f>
        <v>0</v>
      </c>
      <c r="E394" s="152">
        <f t="shared" si="32"/>
        <v>5.88</v>
      </c>
      <c r="F394" s="152">
        <f t="shared" si="32"/>
        <v>0.12000000000000001</v>
      </c>
      <c r="G394" s="152">
        <f t="shared" si="32"/>
        <v>0</v>
      </c>
      <c r="H394" s="133"/>
      <c r="I394" s="133"/>
      <c r="J394" s="133"/>
      <c r="K394" s="133"/>
      <c r="L394" s="133"/>
      <c r="M394" s="133"/>
    </row>
    <row r="395" spans="1:13" ht="15.75" customHeight="1">
      <c r="A395" s="181"/>
      <c r="B395" s="49">
        <v>2018</v>
      </c>
      <c r="C395" s="182">
        <f t="shared" si="30"/>
        <v>6</v>
      </c>
      <c r="D395" s="152">
        <f t="shared" si="32"/>
        <v>0</v>
      </c>
      <c r="E395" s="152">
        <f t="shared" si="32"/>
        <v>5.88</v>
      </c>
      <c r="F395" s="152">
        <f t="shared" si="32"/>
        <v>0.12000000000000001</v>
      </c>
      <c r="G395" s="152">
        <f t="shared" si="32"/>
        <v>0</v>
      </c>
      <c r="H395" s="133"/>
      <c r="I395" s="133"/>
      <c r="J395" s="133"/>
      <c r="K395" s="133"/>
      <c r="L395" s="133"/>
      <c r="M395" s="133"/>
    </row>
    <row r="396" spans="1:13" ht="15.75" customHeight="1">
      <c r="A396" s="181"/>
      <c r="B396" s="49">
        <v>2019</v>
      </c>
      <c r="C396" s="182">
        <f t="shared" si="30"/>
        <v>0</v>
      </c>
      <c r="D396" s="152">
        <f t="shared" si="32"/>
        <v>0</v>
      </c>
      <c r="E396" s="152">
        <f t="shared" si="32"/>
        <v>0</v>
      </c>
      <c r="F396" s="152">
        <f t="shared" si="32"/>
        <v>0</v>
      </c>
      <c r="G396" s="152">
        <f t="shared" si="32"/>
        <v>0</v>
      </c>
      <c r="H396" s="133"/>
      <c r="I396" s="133"/>
      <c r="J396" s="133"/>
      <c r="K396" s="133"/>
      <c r="L396" s="133"/>
      <c r="M396" s="133"/>
    </row>
    <row r="397" spans="1:13" ht="15.75" customHeight="1">
      <c r="A397" s="181"/>
      <c r="B397" s="49">
        <v>2020</v>
      </c>
      <c r="C397" s="182">
        <f t="shared" si="30"/>
        <v>0</v>
      </c>
      <c r="D397" s="152">
        <f t="shared" si="32"/>
        <v>0</v>
      </c>
      <c r="E397" s="152">
        <f t="shared" si="32"/>
        <v>0</v>
      </c>
      <c r="F397" s="152">
        <f t="shared" si="32"/>
        <v>0</v>
      </c>
      <c r="G397" s="152">
        <f t="shared" si="32"/>
        <v>0</v>
      </c>
      <c r="H397" s="133"/>
      <c r="I397" s="133"/>
      <c r="J397" s="133"/>
      <c r="K397" s="133"/>
      <c r="L397" s="133"/>
      <c r="M397" s="133"/>
    </row>
    <row r="398" spans="1:13" ht="59.25" customHeight="1">
      <c r="A398" s="142" t="s">
        <v>423</v>
      </c>
      <c r="B398" s="49" t="s">
        <v>311</v>
      </c>
      <c r="C398" s="182">
        <f t="shared" si="30"/>
        <v>1.963</v>
      </c>
      <c r="D398" s="152">
        <f>D399+D400+D401+D402+D403</f>
        <v>0</v>
      </c>
      <c r="E398" s="152">
        <f>E399+E400+E401+E402+E403</f>
        <v>1.923</v>
      </c>
      <c r="F398" s="152">
        <f>F399+F400+F401+F402+F403</f>
        <v>0.04</v>
      </c>
      <c r="G398" s="152">
        <f>G399+G400+G401+G402+G403</f>
        <v>0</v>
      </c>
      <c r="H398" s="153"/>
      <c r="I398" s="133"/>
      <c r="J398" s="133"/>
      <c r="K398" s="133"/>
      <c r="L398" s="133"/>
      <c r="M398" s="133"/>
    </row>
    <row r="399" spans="1:13" ht="18" customHeight="1">
      <c r="A399" s="183"/>
      <c r="B399" s="49">
        <v>2016</v>
      </c>
      <c r="C399" s="182">
        <f t="shared" si="30"/>
        <v>0.5630000000000001</v>
      </c>
      <c r="D399" s="152">
        <f aca="true" t="shared" si="33" ref="D399:D422">D400+D401+D402+D403+D404</f>
        <v>0</v>
      </c>
      <c r="E399" s="182">
        <v>0.551</v>
      </c>
      <c r="F399" s="182">
        <v>0.012</v>
      </c>
      <c r="G399" s="182">
        <v>0</v>
      </c>
      <c r="H399" s="133"/>
      <c r="I399" s="133"/>
      <c r="J399" s="133"/>
      <c r="K399" s="133"/>
      <c r="L399" s="133"/>
      <c r="M399" s="133"/>
    </row>
    <row r="400" spans="1:13" ht="18" customHeight="1">
      <c r="A400" s="183"/>
      <c r="B400" s="49">
        <v>2017</v>
      </c>
      <c r="C400" s="182">
        <f t="shared" si="30"/>
        <v>0.7000000000000001</v>
      </c>
      <c r="D400" s="152">
        <f t="shared" si="33"/>
        <v>0</v>
      </c>
      <c r="E400" s="182">
        <v>0.686</v>
      </c>
      <c r="F400" s="182">
        <v>0.014</v>
      </c>
      <c r="G400" s="182">
        <v>0</v>
      </c>
      <c r="H400" s="133"/>
      <c r="I400" s="133"/>
      <c r="J400" s="133"/>
      <c r="K400" s="133"/>
      <c r="L400" s="133"/>
      <c r="M400" s="133"/>
    </row>
    <row r="401" spans="1:13" ht="18" customHeight="1">
      <c r="A401" s="183"/>
      <c r="B401" s="49">
        <v>2018</v>
      </c>
      <c r="C401" s="182">
        <f t="shared" si="30"/>
        <v>0.7000000000000001</v>
      </c>
      <c r="D401" s="152">
        <f t="shared" si="33"/>
        <v>0</v>
      </c>
      <c r="E401" s="182">
        <v>0.686</v>
      </c>
      <c r="F401" s="182">
        <v>0.014</v>
      </c>
      <c r="G401" s="182">
        <v>0</v>
      </c>
      <c r="H401" s="133"/>
      <c r="I401" s="133"/>
      <c r="J401" s="133"/>
      <c r="K401" s="133"/>
      <c r="L401" s="133"/>
      <c r="M401" s="133"/>
    </row>
    <row r="402" spans="1:13" ht="18" customHeight="1">
      <c r="A402" s="183"/>
      <c r="B402" s="49">
        <v>2019</v>
      </c>
      <c r="C402" s="182">
        <f t="shared" si="30"/>
        <v>0</v>
      </c>
      <c r="D402" s="152">
        <f t="shared" si="33"/>
        <v>0</v>
      </c>
      <c r="E402" s="182">
        <v>0</v>
      </c>
      <c r="F402" s="182">
        <v>0</v>
      </c>
      <c r="G402" s="182">
        <v>0</v>
      </c>
      <c r="H402" s="133"/>
      <c r="I402" s="133"/>
      <c r="J402" s="133"/>
      <c r="K402" s="133"/>
      <c r="L402" s="133"/>
      <c r="M402" s="133"/>
    </row>
    <row r="403" spans="1:13" ht="18" customHeight="1">
      <c r="A403" s="183"/>
      <c r="B403" s="49">
        <v>2020</v>
      </c>
      <c r="C403" s="182">
        <f t="shared" si="30"/>
        <v>0</v>
      </c>
      <c r="D403" s="152">
        <f t="shared" si="33"/>
        <v>0</v>
      </c>
      <c r="E403" s="182">
        <v>0</v>
      </c>
      <c r="F403" s="182">
        <v>0</v>
      </c>
      <c r="G403" s="182">
        <v>0</v>
      </c>
      <c r="H403" s="133"/>
      <c r="I403" s="133"/>
      <c r="J403" s="133"/>
      <c r="K403" s="133"/>
      <c r="L403" s="133"/>
      <c r="M403" s="133"/>
    </row>
    <row r="404" spans="1:13" ht="65.25" customHeight="1">
      <c r="A404" s="142" t="s">
        <v>280</v>
      </c>
      <c r="B404" s="49" t="s">
        <v>312</v>
      </c>
      <c r="C404" s="182">
        <f t="shared" si="30"/>
        <v>7.651000000000001</v>
      </c>
      <c r="D404" s="152">
        <f t="shared" si="33"/>
        <v>0</v>
      </c>
      <c r="E404" s="152">
        <f>E405+E406+E407+E408+E409</f>
        <v>7.497000000000001</v>
      </c>
      <c r="F404" s="152">
        <f>F405+F406+F407+F408+F409</f>
        <v>0.15400000000000003</v>
      </c>
      <c r="G404" s="152">
        <f>G405+G406+G407+G408+G409</f>
        <v>0</v>
      </c>
      <c r="H404" s="153"/>
      <c r="I404" s="133"/>
      <c r="J404" s="133"/>
      <c r="K404" s="133"/>
      <c r="L404" s="133"/>
      <c r="M404" s="133"/>
    </row>
    <row r="405" spans="1:13" ht="18" customHeight="1">
      <c r="A405" s="183"/>
      <c r="B405" s="49">
        <v>2016</v>
      </c>
      <c r="C405" s="182">
        <f t="shared" si="30"/>
        <v>2.651</v>
      </c>
      <c r="D405" s="152">
        <f t="shared" si="33"/>
        <v>0</v>
      </c>
      <c r="E405" s="182">
        <v>2.597</v>
      </c>
      <c r="F405" s="182">
        <v>0.054</v>
      </c>
      <c r="G405" s="182">
        <v>0</v>
      </c>
      <c r="H405" s="133"/>
      <c r="I405" s="133"/>
      <c r="J405" s="133"/>
      <c r="K405" s="133"/>
      <c r="L405" s="133"/>
      <c r="M405" s="133"/>
    </row>
    <row r="406" spans="1:13" ht="18" customHeight="1">
      <c r="A406" s="183"/>
      <c r="B406" s="49">
        <v>2017</v>
      </c>
      <c r="C406" s="182">
        <f t="shared" si="30"/>
        <v>2.5</v>
      </c>
      <c r="D406" s="152">
        <f t="shared" si="33"/>
        <v>0</v>
      </c>
      <c r="E406" s="182">
        <v>2.45</v>
      </c>
      <c r="F406" s="182">
        <v>0.05</v>
      </c>
      <c r="G406" s="182">
        <v>0</v>
      </c>
      <c r="H406" s="133"/>
      <c r="I406" s="133"/>
      <c r="J406" s="133"/>
      <c r="K406" s="133"/>
      <c r="L406" s="133"/>
      <c r="M406" s="133"/>
    </row>
    <row r="407" spans="1:13" ht="18" customHeight="1">
      <c r="A407" s="183"/>
      <c r="B407" s="49">
        <v>2018</v>
      </c>
      <c r="C407" s="182">
        <f t="shared" si="30"/>
        <v>2.5</v>
      </c>
      <c r="D407" s="152">
        <f t="shared" si="33"/>
        <v>0</v>
      </c>
      <c r="E407" s="182">
        <v>2.45</v>
      </c>
      <c r="F407" s="182">
        <v>0.05</v>
      </c>
      <c r="G407" s="182">
        <v>0</v>
      </c>
      <c r="H407" s="133"/>
      <c r="I407" s="133"/>
      <c r="J407" s="133"/>
      <c r="K407" s="133"/>
      <c r="L407" s="133"/>
      <c r="M407" s="133"/>
    </row>
    <row r="408" spans="1:13" ht="18" customHeight="1">
      <c r="A408" s="183"/>
      <c r="B408" s="49">
        <v>2019</v>
      </c>
      <c r="C408" s="182">
        <f t="shared" si="30"/>
        <v>0</v>
      </c>
      <c r="D408" s="152">
        <f t="shared" si="33"/>
        <v>0</v>
      </c>
      <c r="E408" s="182">
        <v>0</v>
      </c>
      <c r="F408" s="182">
        <v>0</v>
      </c>
      <c r="G408" s="182">
        <v>0</v>
      </c>
      <c r="H408" s="133"/>
      <c r="I408" s="133"/>
      <c r="J408" s="133"/>
      <c r="K408" s="133"/>
      <c r="L408" s="133"/>
      <c r="M408" s="133"/>
    </row>
    <row r="409" spans="1:13" ht="18" customHeight="1">
      <c r="A409" s="183"/>
      <c r="B409" s="49">
        <v>2020</v>
      </c>
      <c r="C409" s="182">
        <f t="shared" si="30"/>
        <v>0</v>
      </c>
      <c r="D409" s="152">
        <f t="shared" si="33"/>
        <v>0</v>
      </c>
      <c r="E409" s="182">
        <v>0</v>
      </c>
      <c r="F409" s="182">
        <v>0</v>
      </c>
      <c r="G409" s="182">
        <v>0</v>
      </c>
      <c r="H409" s="133"/>
      <c r="I409" s="133"/>
      <c r="J409" s="133"/>
      <c r="K409" s="133"/>
      <c r="L409" s="133"/>
      <c r="M409" s="133"/>
    </row>
    <row r="410" spans="1:13" ht="99.75" customHeight="1">
      <c r="A410" s="142" t="s">
        <v>422</v>
      </c>
      <c r="B410" s="49" t="s">
        <v>313</v>
      </c>
      <c r="C410" s="182">
        <f t="shared" si="30"/>
        <v>7.65</v>
      </c>
      <c r="D410" s="152">
        <f t="shared" si="33"/>
        <v>0</v>
      </c>
      <c r="E410" s="152">
        <f>E411+E412+E413+E414+E415</f>
        <v>7.497000000000001</v>
      </c>
      <c r="F410" s="152">
        <f>F411+F412+F413+F414+F415</f>
        <v>0.15300000000000002</v>
      </c>
      <c r="G410" s="152">
        <f>G411+G412+G413+G414+G415</f>
        <v>0</v>
      </c>
      <c r="H410" s="153"/>
      <c r="I410" s="133"/>
      <c r="J410" s="133"/>
      <c r="K410" s="133"/>
      <c r="L410" s="133"/>
      <c r="M410" s="133"/>
    </row>
    <row r="411" spans="1:13" ht="18" customHeight="1">
      <c r="A411" s="183"/>
      <c r="B411" s="49">
        <v>2016</v>
      </c>
      <c r="C411" s="182">
        <f t="shared" si="30"/>
        <v>2.65</v>
      </c>
      <c r="D411" s="152">
        <f t="shared" si="33"/>
        <v>0</v>
      </c>
      <c r="E411" s="182">
        <v>2.597</v>
      </c>
      <c r="F411" s="182">
        <v>0.053</v>
      </c>
      <c r="G411" s="182">
        <v>0</v>
      </c>
      <c r="H411" s="133"/>
      <c r="I411" s="133"/>
      <c r="J411" s="133"/>
      <c r="K411" s="133"/>
      <c r="L411" s="133"/>
      <c r="M411" s="133"/>
    </row>
    <row r="412" spans="1:13" ht="18" customHeight="1">
      <c r="A412" s="183"/>
      <c r="B412" s="49">
        <v>2017</v>
      </c>
      <c r="C412" s="182">
        <f t="shared" si="30"/>
        <v>2.5</v>
      </c>
      <c r="D412" s="152">
        <f t="shared" si="33"/>
        <v>0</v>
      </c>
      <c r="E412" s="182">
        <v>2.45</v>
      </c>
      <c r="F412" s="182">
        <v>0.05</v>
      </c>
      <c r="G412" s="182">
        <v>0</v>
      </c>
      <c r="H412" s="133"/>
      <c r="I412" s="133"/>
      <c r="J412" s="133"/>
      <c r="K412" s="133"/>
      <c r="L412" s="133"/>
      <c r="M412" s="133"/>
    </row>
    <row r="413" spans="1:13" ht="18" customHeight="1">
      <c r="A413" s="183"/>
      <c r="B413" s="49">
        <v>2018</v>
      </c>
      <c r="C413" s="182">
        <f t="shared" si="30"/>
        <v>2.5</v>
      </c>
      <c r="D413" s="152">
        <f t="shared" si="33"/>
        <v>0</v>
      </c>
      <c r="E413" s="182">
        <v>2.45</v>
      </c>
      <c r="F413" s="182">
        <v>0.05</v>
      </c>
      <c r="G413" s="182">
        <v>0</v>
      </c>
      <c r="H413" s="133"/>
      <c r="I413" s="133"/>
      <c r="J413" s="133"/>
      <c r="K413" s="133"/>
      <c r="L413" s="133"/>
      <c r="M413" s="133"/>
    </row>
    <row r="414" spans="1:13" ht="18" customHeight="1">
      <c r="A414" s="183"/>
      <c r="B414" s="49">
        <v>2019</v>
      </c>
      <c r="C414" s="182">
        <f t="shared" si="30"/>
        <v>0</v>
      </c>
      <c r="D414" s="152">
        <f t="shared" si="33"/>
        <v>0</v>
      </c>
      <c r="E414" s="182">
        <v>0</v>
      </c>
      <c r="F414" s="182">
        <v>0</v>
      </c>
      <c r="G414" s="182">
        <v>0</v>
      </c>
      <c r="H414" s="133"/>
      <c r="I414" s="133"/>
      <c r="J414" s="133"/>
      <c r="K414" s="133"/>
      <c r="L414" s="133"/>
      <c r="M414" s="133"/>
    </row>
    <row r="415" spans="1:13" ht="18" customHeight="1">
      <c r="A415" s="183"/>
      <c r="B415" s="49">
        <v>2020</v>
      </c>
      <c r="C415" s="182">
        <f t="shared" si="30"/>
        <v>0</v>
      </c>
      <c r="D415" s="152">
        <f t="shared" si="33"/>
        <v>0</v>
      </c>
      <c r="E415" s="182">
        <v>0</v>
      </c>
      <c r="F415" s="182">
        <v>0</v>
      </c>
      <c r="G415" s="182">
        <v>0</v>
      </c>
      <c r="H415" s="133"/>
      <c r="I415" s="133"/>
      <c r="J415" s="133"/>
      <c r="K415" s="133"/>
      <c r="L415" s="133"/>
      <c r="M415" s="133"/>
    </row>
    <row r="416" spans="1:13" ht="78" customHeight="1">
      <c r="A416" s="142" t="s">
        <v>421</v>
      </c>
      <c r="B416" s="142" t="s">
        <v>314</v>
      </c>
      <c r="C416" s="182">
        <f t="shared" si="30"/>
        <v>0.72</v>
      </c>
      <c r="D416" s="152">
        <f t="shared" si="33"/>
        <v>0</v>
      </c>
      <c r="E416" s="152">
        <f>E417+E418+E419+E420+E421</f>
        <v>0.705</v>
      </c>
      <c r="F416" s="152">
        <f>F417+F418+F419+F420+F421</f>
        <v>0.015000000000000001</v>
      </c>
      <c r="G416" s="152">
        <f>G417+G418+G419+G420+G421</f>
        <v>0</v>
      </c>
      <c r="H416" s="153"/>
      <c r="I416" s="133"/>
      <c r="J416" s="133"/>
      <c r="K416" s="133"/>
      <c r="L416" s="133"/>
      <c r="M416" s="133"/>
    </row>
    <row r="417" spans="1:13" ht="18" customHeight="1">
      <c r="A417" s="183"/>
      <c r="B417" s="49">
        <v>2016</v>
      </c>
      <c r="C417" s="182">
        <f t="shared" si="30"/>
        <v>0.12000000000000001</v>
      </c>
      <c r="D417" s="152">
        <f t="shared" si="33"/>
        <v>0</v>
      </c>
      <c r="E417" s="182">
        <v>0.117</v>
      </c>
      <c r="F417" s="182">
        <v>0.003</v>
      </c>
      <c r="G417" s="182">
        <v>0</v>
      </c>
      <c r="H417" s="133"/>
      <c r="I417" s="133"/>
      <c r="J417" s="133"/>
      <c r="K417" s="133"/>
      <c r="L417" s="133"/>
      <c r="M417" s="133"/>
    </row>
    <row r="418" spans="1:13" ht="18" customHeight="1">
      <c r="A418" s="183"/>
      <c r="B418" s="49">
        <v>2017</v>
      </c>
      <c r="C418" s="182">
        <f t="shared" si="30"/>
        <v>0.3</v>
      </c>
      <c r="D418" s="152">
        <f t="shared" si="33"/>
        <v>0</v>
      </c>
      <c r="E418" s="182">
        <v>0.294</v>
      </c>
      <c r="F418" s="182">
        <v>0.006</v>
      </c>
      <c r="G418" s="182">
        <v>0</v>
      </c>
      <c r="H418" s="133"/>
      <c r="I418" s="133"/>
      <c r="J418" s="133"/>
      <c r="K418" s="133"/>
      <c r="L418" s="133"/>
      <c r="M418" s="133"/>
    </row>
    <row r="419" spans="1:13" ht="18" customHeight="1">
      <c r="A419" s="183"/>
      <c r="B419" s="49">
        <v>2018</v>
      </c>
      <c r="C419" s="182">
        <f t="shared" si="30"/>
        <v>0.3</v>
      </c>
      <c r="D419" s="152">
        <f t="shared" si="33"/>
        <v>0</v>
      </c>
      <c r="E419" s="182">
        <v>0.294</v>
      </c>
      <c r="F419" s="182">
        <v>0.006</v>
      </c>
      <c r="G419" s="182">
        <v>0</v>
      </c>
      <c r="H419" s="133"/>
      <c r="I419" s="133"/>
      <c r="J419" s="133"/>
      <c r="K419" s="133"/>
      <c r="L419" s="133"/>
      <c r="M419" s="133"/>
    </row>
    <row r="420" spans="1:13" ht="18" customHeight="1">
      <c r="A420" s="183"/>
      <c r="B420" s="49">
        <v>2019</v>
      </c>
      <c r="C420" s="182">
        <f t="shared" si="30"/>
        <v>0</v>
      </c>
      <c r="D420" s="152">
        <f t="shared" si="33"/>
        <v>0</v>
      </c>
      <c r="E420" s="182">
        <v>0</v>
      </c>
      <c r="F420" s="182">
        <v>0</v>
      </c>
      <c r="G420" s="182">
        <v>0</v>
      </c>
      <c r="H420" s="133"/>
      <c r="I420" s="133"/>
      <c r="J420" s="133"/>
      <c r="K420" s="133"/>
      <c r="L420" s="133"/>
      <c r="M420" s="133"/>
    </row>
    <row r="421" spans="1:13" ht="18" customHeight="1">
      <c r="A421" s="183"/>
      <c r="B421" s="49">
        <v>2020</v>
      </c>
      <c r="C421" s="182">
        <f t="shared" si="30"/>
        <v>0</v>
      </c>
      <c r="D421" s="152">
        <f t="shared" si="33"/>
        <v>0</v>
      </c>
      <c r="E421" s="182">
        <v>0</v>
      </c>
      <c r="F421" s="182">
        <v>0</v>
      </c>
      <c r="G421" s="182">
        <v>0</v>
      </c>
      <c r="H421" s="133"/>
      <c r="I421" s="133"/>
      <c r="J421" s="133"/>
      <c r="K421" s="133"/>
      <c r="L421" s="133"/>
      <c r="M421" s="133"/>
    </row>
    <row r="422" spans="1:13" ht="78.75">
      <c r="A422" s="179" t="s">
        <v>420</v>
      </c>
      <c r="B422" s="140" t="s">
        <v>303</v>
      </c>
      <c r="C422" s="180">
        <f t="shared" si="30"/>
        <v>4.109999999999999</v>
      </c>
      <c r="D422" s="152">
        <f t="shared" si="33"/>
        <v>0</v>
      </c>
      <c r="E422" s="152">
        <f>E423+E424+E425+E426+E427</f>
        <v>4.026999999999999</v>
      </c>
      <c r="F422" s="152">
        <f>F423+F424+F425+F426+F427</f>
        <v>0.08300000000000002</v>
      </c>
      <c r="G422" s="152">
        <f>G423+G424+G425+G426+G427</f>
        <v>0</v>
      </c>
      <c r="H422" s="153"/>
      <c r="I422" s="133"/>
      <c r="J422" s="133"/>
      <c r="K422" s="133"/>
      <c r="L422" s="133"/>
      <c r="M422" s="133"/>
    </row>
    <row r="423" spans="1:13" ht="15.75">
      <c r="A423" s="179"/>
      <c r="B423" s="49">
        <v>2016</v>
      </c>
      <c r="C423" s="182">
        <f t="shared" si="30"/>
        <v>1.4349999999999998</v>
      </c>
      <c r="D423" s="152">
        <f>D429+D435</f>
        <v>0</v>
      </c>
      <c r="E423" s="152">
        <f>E429+E435</f>
        <v>1.406</v>
      </c>
      <c r="F423" s="152">
        <f>F429+F435</f>
        <v>0.029</v>
      </c>
      <c r="G423" s="152">
        <f>G429+G435</f>
        <v>0</v>
      </c>
      <c r="H423" s="153"/>
      <c r="I423" s="133"/>
      <c r="J423" s="133"/>
      <c r="K423" s="133"/>
      <c r="L423" s="133"/>
      <c r="M423" s="133"/>
    </row>
    <row r="424" spans="1:13" ht="15.75">
      <c r="A424" s="179"/>
      <c r="B424" s="49">
        <v>2017</v>
      </c>
      <c r="C424" s="182">
        <f t="shared" si="30"/>
        <v>1.3349999999999997</v>
      </c>
      <c r="D424" s="152">
        <f aca="true" t="shared" si="34" ref="D424:G427">D430+D436</f>
        <v>0</v>
      </c>
      <c r="E424" s="152">
        <f t="shared" si="34"/>
        <v>1.3079999999999998</v>
      </c>
      <c r="F424" s="152">
        <f t="shared" si="34"/>
        <v>0.027000000000000003</v>
      </c>
      <c r="G424" s="152">
        <f t="shared" si="34"/>
        <v>0</v>
      </c>
      <c r="H424" s="133"/>
      <c r="I424" s="133"/>
      <c r="J424" s="133"/>
      <c r="K424" s="133"/>
      <c r="L424" s="133"/>
      <c r="M424" s="133"/>
    </row>
    <row r="425" spans="1:13" ht="15.75">
      <c r="A425" s="179"/>
      <c r="B425" s="49">
        <v>2018</v>
      </c>
      <c r="C425" s="182">
        <f t="shared" si="30"/>
        <v>1.3399999999999999</v>
      </c>
      <c r="D425" s="152">
        <f t="shared" si="34"/>
        <v>0</v>
      </c>
      <c r="E425" s="152">
        <f t="shared" si="34"/>
        <v>1.313</v>
      </c>
      <c r="F425" s="152">
        <f t="shared" si="34"/>
        <v>0.027000000000000003</v>
      </c>
      <c r="G425" s="152">
        <f t="shared" si="34"/>
        <v>0</v>
      </c>
      <c r="H425" s="133"/>
      <c r="I425" s="133"/>
      <c r="J425" s="133"/>
      <c r="K425" s="133"/>
      <c r="L425" s="133"/>
      <c r="M425" s="133"/>
    </row>
    <row r="426" spans="1:13" ht="15.75">
      <c r="A426" s="179"/>
      <c r="B426" s="49">
        <v>2019</v>
      </c>
      <c r="C426" s="182">
        <f t="shared" si="30"/>
        <v>0</v>
      </c>
      <c r="D426" s="152">
        <f t="shared" si="34"/>
        <v>0</v>
      </c>
      <c r="E426" s="152">
        <f t="shared" si="34"/>
        <v>0</v>
      </c>
      <c r="F426" s="152">
        <f t="shared" si="34"/>
        <v>0</v>
      </c>
      <c r="G426" s="152">
        <f t="shared" si="34"/>
        <v>0</v>
      </c>
      <c r="H426" s="133"/>
      <c r="I426" s="133"/>
      <c r="J426" s="133"/>
      <c r="K426" s="133"/>
      <c r="L426" s="133"/>
      <c r="M426" s="133"/>
    </row>
    <row r="427" spans="1:13" ht="15.75">
      <c r="A427" s="179"/>
      <c r="B427" s="49">
        <v>2020</v>
      </c>
      <c r="C427" s="182">
        <f t="shared" si="30"/>
        <v>0</v>
      </c>
      <c r="D427" s="152">
        <f t="shared" si="34"/>
        <v>0</v>
      </c>
      <c r="E427" s="152">
        <f t="shared" si="34"/>
        <v>0</v>
      </c>
      <c r="F427" s="152">
        <f t="shared" si="34"/>
        <v>0</v>
      </c>
      <c r="G427" s="152">
        <f t="shared" si="34"/>
        <v>0</v>
      </c>
      <c r="H427" s="133"/>
      <c r="I427" s="133"/>
      <c r="J427" s="133"/>
      <c r="K427" s="133"/>
      <c r="L427" s="133"/>
      <c r="M427" s="133"/>
    </row>
    <row r="428" spans="1:13" ht="47.25">
      <c r="A428" s="142" t="s">
        <v>419</v>
      </c>
      <c r="B428" s="142" t="s">
        <v>318</v>
      </c>
      <c r="C428" s="182">
        <f t="shared" si="30"/>
        <v>2.51</v>
      </c>
      <c r="D428" s="152">
        <f>D429+D430+D431+D432+D433</f>
        <v>0</v>
      </c>
      <c r="E428" s="152">
        <f>E429+E430+E431+E432+E433</f>
        <v>2.4589999999999996</v>
      </c>
      <c r="F428" s="152">
        <f>F429+F430+F431+F432+F433</f>
        <v>0.051000000000000004</v>
      </c>
      <c r="G428" s="152">
        <f>G429+G430+G431+G432+G433</f>
        <v>0</v>
      </c>
      <c r="H428" s="153"/>
      <c r="I428" s="133"/>
      <c r="J428" s="133"/>
      <c r="K428" s="133"/>
      <c r="L428" s="133"/>
      <c r="M428" s="133"/>
    </row>
    <row r="429" spans="1:13" ht="15.75">
      <c r="A429" s="179"/>
      <c r="B429" s="49">
        <v>2016</v>
      </c>
      <c r="C429" s="182">
        <f t="shared" si="30"/>
        <v>0.835</v>
      </c>
      <c r="D429" s="152">
        <f aca="true" t="shared" si="35" ref="D429:D440">D430+D431+D432+D433+D434</f>
        <v>0</v>
      </c>
      <c r="E429" s="182">
        <v>0.818</v>
      </c>
      <c r="F429" s="182">
        <v>0.017</v>
      </c>
      <c r="G429" s="182">
        <v>0</v>
      </c>
      <c r="H429" s="133"/>
      <c r="I429" s="133"/>
      <c r="J429" s="133"/>
      <c r="K429" s="133"/>
      <c r="L429" s="133"/>
      <c r="M429" s="133"/>
    </row>
    <row r="430" spans="1:13" ht="15.75">
      <c r="A430" s="179"/>
      <c r="B430" s="49">
        <v>2017</v>
      </c>
      <c r="C430" s="182">
        <f t="shared" si="30"/>
        <v>0.835</v>
      </c>
      <c r="D430" s="152">
        <f t="shared" si="35"/>
        <v>0</v>
      </c>
      <c r="E430" s="182">
        <v>0.818</v>
      </c>
      <c r="F430" s="182">
        <v>0.017</v>
      </c>
      <c r="G430" s="182">
        <v>0</v>
      </c>
      <c r="H430" s="133"/>
      <c r="I430" s="133"/>
      <c r="J430" s="133"/>
      <c r="K430" s="133"/>
      <c r="L430" s="133"/>
      <c r="M430" s="133"/>
    </row>
    <row r="431" spans="1:13" ht="15.75">
      <c r="A431" s="179"/>
      <c r="B431" s="49">
        <v>2018</v>
      </c>
      <c r="C431" s="182">
        <f t="shared" si="30"/>
        <v>0.84</v>
      </c>
      <c r="D431" s="152">
        <f t="shared" si="35"/>
        <v>0</v>
      </c>
      <c r="E431" s="182">
        <v>0.823</v>
      </c>
      <c r="F431" s="182">
        <v>0.017</v>
      </c>
      <c r="G431" s="182">
        <v>0</v>
      </c>
      <c r="H431" s="133"/>
      <c r="I431" s="133"/>
      <c r="J431" s="133"/>
      <c r="K431" s="133"/>
      <c r="L431" s="133"/>
      <c r="M431" s="133"/>
    </row>
    <row r="432" spans="1:13" ht="15.75">
      <c r="A432" s="179"/>
      <c r="B432" s="49">
        <v>2019</v>
      </c>
      <c r="C432" s="182">
        <f t="shared" si="30"/>
        <v>0</v>
      </c>
      <c r="D432" s="152">
        <f t="shared" si="35"/>
        <v>0</v>
      </c>
      <c r="E432" s="182">
        <v>0</v>
      </c>
      <c r="F432" s="182">
        <v>0</v>
      </c>
      <c r="G432" s="182">
        <v>0</v>
      </c>
      <c r="H432" s="133"/>
      <c r="I432" s="133"/>
      <c r="J432" s="133"/>
      <c r="K432" s="133"/>
      <c r="L432" s="133"/>
      <c r="M432" s="133"/>
    </row>
    <row r="433" spans="1:13" ht="15.75">
      <c r="A433" s="179"/>
      <c r="B433" s="49">
        <v>2020</v>
      </c>
      <c r="C433" s="182">
        <f t="shared" si="30"/>
        <v>0</v>
      </c>
      <c r="D433" s="152">
        <f t="shared" si="35"/>
        <v>0</v>
      </c>
      <c r="E433" s="182">
        <v>0</v>
      </c>
      <c r="F433" s="182">
        <v>0</v>
      </c>
      <c r="G433" s="182">
        <v>0</v>
      </c>
      <c r="H433" s="133"/>
      <c r="I433" s="133"/>
      <c r="J433" s="133"/>
      <c r="K433" s="133"/>
      <c r="L433" s="133"/>
      <c r="M433" s="133"/>
    </row>
    <row r="434" spans="1:13" ht="33.75" customHeight="1">
      <c r="A434" s="142" t="s">
        <v>418</v>
      </c>
      <c r="B434" s="142" t="s">
        <v>319</v>
      </c>
      <c r="C434" s="182">
        <f t="shared" si="30"/>
        <v>1.5999999999999999</v>
      </c>
      <c r="D434" s="152">
        <f t="shared" si="35"/>
        <v>0</v>
      </c>
      <c r="E434" s="152">
        <f>E435+E436+E437+E438+E439</f>
        <v>1.5679999999999998</v>
      </c>
      <c r="F434" s="152">
        <f>F435+F436+F437+F438+F439</f>
        <v>0.032</v>
      </c>
      <c r="G434" s="152">
        <f>G435+G436+G437+G438+G439</f>
        <v>0</v>
      </c>
      <c r="H434" s="153"/>
      <c r="I434" s="133"/>
      <c r="J434" s="133"/>
      <c r="K434" s="133"/>
      <c r="L434" s="133"/>
      <c r="M434" s="133"/>
    </row>
    <row r="435" spans="1:13" ht="15.75">
      <c r="A435" s="179"/>
      <c r="B435" s="49">
        <v>2016</v>
      </c>
      <c r="C435" s="182">
        <f t="shared" si="30"/>
        <v>0.6</v>
      </c>
      <c r="D435" s="152">
        <f t="shared" si="35"/>
        <v>0</v>
      </c>
      <c r="E435" s="182">
        <v>0.588</v>
      </c>
      <c r="F435" s="182">
        <v>0.012</v>
      </c>
      <c r="G435" s="182">
        <v>0</v>
      </c>
      <c r="H435" s="133"/>
      <c r="I435" s="133"/>
      <c r="J435" s="133"/>
      <c r="K435" s="133"/>
      <c r="L435" s="133"/>
      <c r="M435" s="133"/>
    </row>
    <row r="436" spans="1:13" ht="15.75">
      <c r="A436" s="179"/>
      <c r="B436" s="49">
        <v>2017</v>
      </c>
      <c r="C436" s="182">
        <f t="shared" si="30"/>
        <v>0.5</v>
      </c>
      <c r="D436" s="152">
        <f t="shared" si="35"/>
        <v>0</v>
      </c>
      <c r="E436" s="182">
        <v>0.49</v>
      </c>
      <c r="F436" s="182">
        <v>0.01</v>
      </c>
      <c r="G436" s="182">
        <v>0</v>
      </c>
      <c r="H436" s="133"/>
      <c r="I436" s="133"/>
      <c r="J436" s="133"/>
      <c r="K436" s="133"/>
      <c r="L436" s="133"/>
      <c r="M436" s="133"/>
    </row>
    <row r="437" spans="1:13" ht="15.75">
      <c r="A437" s="179"/>
      <c r="B437" s="49">
        <v>2018</v>
      </c>
      <c r="C437" s="182">
        <f t="shared" si="30"/>
        <v>0.5</v>
      </c>
      <c r="D437" s="152">
        <f t="shared" si="35"/>
        <v>0</v>
      </c>
      <c r="E437" s="182">
        <v>0.49</v>
      </c>
      <c r="F437" s="182">
        <v>0.01</v>
      </c>
      <c r="G437" s="182">
        <v>0</v>
      </c>
      <c r="H437" s="133"/>
      <c r="I437" s="133"/>
      <c r="J437" s="133"/>
      <c r="K437" s="133"/>
      <c r="L437" s="133"/>
      <c r="M437" s="133"/>
    </row>
    <row r="438" spans="1:13" ht="15.75">
      <c r="A438" s="179"/>
      <c r="B438" s="49">
        <v>2019</v>
      </c>
      <c r="C438" s="182">
        <f aca="true" t="shared" si="36" ref="C438:C501">D438+E438+F438+G438</f>
        <v>0</v>
      </c>
      <c r="D438" s="152">
        <f t="shared" si="35"/>
        <v>0</v>
      </c>
      <c r="E438" s="182">
        <v>0</v>
      </c>
      <c r="F438" s="182">
        <v>0</v>
      </c>
      <c r="G438" s="182">
        <v>0</v>
      </c>
      <c r="H438" s="133"/>
      <c r="I438" s="133"/>
      <c r="J438" s="133"/>
      <c r="K438" s="133"/>
      <c r="L438" s="133"/>
      <c r="M438" s="133"/>
    </row>
    <row r="439" spans="1:13" ht="15.75">
      <c r="A439" s="179"/>
      <c r="B439" s="49">
        <v>2020</v>
      </c>
      <c r="C439" s="182">
        <f t="shared" si="36"/>
        <v>0</v>
      </c>
      <c r="D439" s="152">
        <f t="shared" si="35"/>
        <v>0</v>
      </c>
      <c r="E439" s="182">
        <v>0</v>
      </c>
      <c r="F439" s="182">
        <v>0</v>
      </c>
      <c r="G439" s="182">
        <v>0</v>
      </c>
      <c r="H439" s="133"/>
      <c r="I439" s="133"/>
      <c r="J439" s="133"/>
      <c r="K439" s="133"/>
      <c r="L439" s="133"/>
      <c r="M439" s="133"/>
    </row>
    <row r="440" spans="1:13" ht="31.5">
      <c r="A440" s="179" t="s">
        <v>417</v>
      </c>
      <c r="B440" s="140" t="s">
        <v>304</v>
      </c>
      <c r="C440" s="184">
        <f t="shared" si="36"/>
        <v>0.6739999999999999</v>
      </c>
      <c r="D440" s="152">
        <f t="shared" si="35"/>
        <v>0</v>
      </c>
      <c r="E440" s="152">
        <f>E441+E442+E443+E444+E445</f>
        <v>0.20999999999999996</v>
      </c>
      <c r="F440" s="152">
        <f>F441+F442+F443+F444+F445</f>
        <v>0.46399999999999997</v>
      </c>
      <c r="G440" s="152">
        <f>G441+G442+G443+G444+G445</f>
        <v>0</v>
      </c>
      <c r="H440" s="153"/>
      <c r="I440" s="133"/>
      <c r="J440" s="133"/>
      <c r="K440" s="133"/>
      <c r="L440" s="133"/>
      <c r="M440" s="133"/>
    </row>
    <row r="441" spans="1:13" ht="15.75">
      <c r="A441" s="179"/>
      <c r="B441" s="49">
        <v>2016</v>
      </c>
      <c r="C441" s="185">
        <f t="shared" si="36"/>
        <v>0.123</v>
      </c>
      <c r="D441" s="152">
        <f>D447+D453+D459+D465</f>
        <v>0</v>
      </c>
      <c r="E441" s="152">
        <f>E447+E453+E459+E465</f>
        <v>0.039</v>
      </c>
      <c r="F441" s="152">
        <f>F447+F453+F459+F465</f>
        <v>0.084</v>
      </c>
      <c r="G441" s="152">
        <f>G447+G453+G459+G465</f>
        <v>0</v>
      </c>
      <c r="H441" s="133"/>
      <c r="I441" s="133"/>
      <c r="J441" s="133"/>
      <c r="K441" s="133"/>
      <c r="L441" s="133"/>
      <c r="M441" s="133"/>
    </row>
    <row r="442" spans="1:13" ht="15.75">
      <c r="A442" s="179"/>
      <c r="B442" s="49">
        <v>2017</v>
      </c>
      <c r="C442" s="185">
        <f t="shared" si="36"/>
        <v>0.123</v>
      </c>
      <c r="D442" s="152">
        <f aca="true" t="shared" si="37" ref="D442:G445">D448+D454+D460+D466</f>
        <v>0</v>
      </c>
      <c r="E442" s="152">
        <f t="shared" si="37"/>
        <v>0.039</v>
      </c>
      <c r="F442" s="152">
        <f t="shared" si="37"/>
        <v>0.084</v>
      </c>
      <c r="G442" s="152">
        <f t="shared" si="37"/>
        <v>0</v>
      </c>
      <c r="H442" s="133"/>
      <c r="I442" s="133"/>
      <c r="J442" s="133"/>
      <c r="K442" s="133"/>
      <c r="L442" s="133"/>
      <c r="M442" s="133"/>
    </row>
    <row r="443" spans="1:13" ht="15.75">
      <c r="A443" s="179"/>
      <c r="B443" s="49">
        <v>2018</v>
      </c>
      <c r="C443" s="185">
        <f t="shared" si="36"/>
        <v>0.138</v>
      </c>
      <c r="D443" s="152">
        <f t="shared" si="37"/>
        <v>0</v>
      </c>
      <c r="E443" s="152">
        <f t="shared" si="37"/>
        <v>0.044</v>
      </c>
      <c r="F443" s="152">
        <f t="shared" si="37"/>
        <v>0.094</v>
      </c>
      <c r="G443" s="152">
        <f t="shared" si="37"/>
        <v>0</v>
      </c>
      <c r="H443" s="133"/>
      <c r="I443" s="133"/>
      <c r="J443" s="133"/>
      <c r="K443" s="133"/>
      <c r="L443" s="133"/>
      <c r="M443" s="133"/>
    </row>
    <row r="444" spans="1:13" ht="15.75">
      <c r="A444" s="179"/>
      <c r="B444" s="49">
        <v>2019</v>
      </c>
      <c r="C444" s="185">
        <f t="shared" si="36"/>
        <v>0.14500000000000002</v>
      </c>
      <c r="D444" s="152">
        <f t="shared" si="37"/>
        <v>0</v>
      </c>
      <c r="E444" s="152">
        <f t="shared" si="37"/>
        <v>0.044</v>
      </c>
      <c r="F444" s="152">
        <f t="shared" si="37"/>
        <v>0.101</v>
      </c>
      <c r="G444" s="152">
        <f t="shared" si="37"/>
        <v>0</v>
      </c>
      <c r="H444" s="133"/>
      <c r="I444" s="133"/>
      <c r="J444" s="133"/>
      <c r="K444" s="133"/>
      <c r="L444" s="133"/>
      <c r="M444" s="133"/>
    </row>
    <row r="445" spans="1:13" ht="15.75">
      <c r="A445" s="179"/>
      <c r="B445" s="49">
        <v>2020</v>
      </c>
      <c r="C445" s="185">
        <f t="shared" si="36"/>
        <v>0.14500000000000002</v>
      </c>
      <c r="D445" s="152">
        <f t="shared" si="37"/>
        <v>0</v>
      </c>
      <c r="E445" s="152">
        <f t="shared" si="37"/>
        <v>0.044</v>
      </c>
      <c r="F445" s="152">
        <f t="shared" si="37"/>
        <v>0.101</v>
      </c>
      <c r="G445" s="152">
        <f t="shared" si="37"/>
        <v>0</v>
      </c>
      <c r="H445" s="133"/>
      <c r="I445" s="133"/>
      <c r="J445" s="133"/>
      <c r="K445" s="133"/>
      <c r="L445" s="133"/>
      <c r="M445" s="133"/>
    </row>
    <row r="446" spans="1:13" ht="63">
      <c r="A446" s="142" t="s">
        <v>416</v>
      </c>
      <c r="B446" s="142" t="s">
        <v>320</v>
      </c>
      <c r="C446" s="185">
        <f t="shared" si="36"/>
        <v>0.21499999999999997</v>
      </c>
      <c r="D446" s="152">
        <f>D447+D448+D449+D450+D451</f>
        <v>0</v>
      </c>
      <c r="E446" s="152">
        <f>E447+E448+E449+E450+E451</f>
        <v>0.20999999999999996</v>
      </c>
      <c r="F446" s="152">
        <f>F447+F448+F449+F450+F451</f>
        <v>0.005</v>
      </c>
      <c r="G446" s="152">
        <f>G447+G448+G449+G450+G451</f>
        <v>0</v>
      </c>
      <c r="H446" s="153"/>
      <c r="I446" s="133"/>
      <c r="J446" s="133"/>
      <c r="K446" s="133"/>
      <c r="L446" s="133"/>
      <c r="M446" s="133"/>
    </row>
    <row r="447" spans="1:13" ht="15.75">
      <c r="A447" s="179"/>
      <c r="B447" s="49">
        <v>2016</v>
      </c>
      <c r="C447" s="185">
        <f t="shared" si="36"/>
        <v>0.04</v>
      </c>
      <c r="D447" s="152">
        <f aca="true" t="shared" si="38" ref="D447:D464">D448+D449+D450+D451+D452</f>
        <v>0</v>
      </c>
      <c r="E447" s="185">
        <v>0.039</v>
      </c>
      <c r="F447" s="185">
        <v>0.001</v>
      </c>
      <c r="G447" s="185">
        <v>0</v>
      </c>
      <c r="H447" s="133"/>
      <c r="I447" s="133"/>
      <c r="J447" s="133"/>
      <c r="K447" s="133"/>
      <c r="L447" s="133"/>
      <c r="M447" s="133"/>
    </row>
    <row r="448" spans="1:13" ht="15.75">
      <c r="A448" s="179"/>
      <c r="B448" s="49">
        <v>2017</v>
      </c>
      <c r="C448" s="185">
        <f t="shared" si="36"/>
        <v>0.04</v>
      </c>
      <c r="D448" s="152">
        <f t="shared" si="38"/>
        <v>0</v>
      </c>
      <c r="E448" s="185">
        <v>0.039</v>
      </c>
      <c r="F448" s="185">
        <v>0.001</v>
      </c>
      <c r="G448" s="185">
        <v>0</v>
      </c>
      <c r="H448" s="133"/>
      <c r="I448" s="133"/>
      <c r="J448" s="133"/>
      <c r="K448" s="133"/>
      <c r="L448" s="133"/>
      <c r="M448" s="133"/>
    </row>
    <row r="449" spans="1:13" ht="15.75">
      <c r="A449" s="179"/>
      <c r="B449" s="49">
        <v>2018</v>
      </c>
      <c r="C449" s="185">
        <f t="shared" si="36"/>
        <v>0.045</v>
      </c>
      <c r="D449" s="152">
        <f t="shared" si="38"/>
        <v>0</v>
      </c>
      <c r="E449" s="185">
        <v>0.044</v>
      </c>
      <c r="F449" s="185">
        <v>0.001</v>
      </c>
      <c r="G449" s="185">
        <v>0</v>
      </c>
      <c r="H449" s="133"/>
      <c r="I449" s="133"/>
      <c r="J449" s="133"/>
      <c r="K449" s="133"/>
      <c r="L449" s="133"/>
      <c r="M449" s="133"/>
    </row>
    <row r="450" spans="1:13" ht="15.75">
      <c r="A450" s="179"/>
      <c r="B450" s="49">
        <v>2019</v>
      </c>
      <c r="C450" s="185">
        <f t="shared" si="36"/>
        <v>0.045</v>
      </c>
      <c r="D450" s="152">
        <f t="shared" si="38"/>
        <v>0</v>
      </c>
      <c r="E450" s="185">
        <v>0.044</v>
      </c>
      <c r="F450" s="185">
        <v>0.001</v>
      </c>
      <c r="G450" s="185">
        <v>0</v>
      </c>
      <c r="H450" s="133"/>
      <c r="I450" s="133"/>
      <c r="J450" s="133"/>
      <c r="K450" s="133"/>
      <c r="L450" s="133"/>
      <c r="M450" s="133"/>
    </row>
    <row r="451" spans="1:13" ht="15.75">
      <c r="A451" s="179"/>
      <c r="B451" s="49">
        <v>2020</v>
      </c>
      <c r="C451" s="185">
        <f t="shared" si="36"/>
        <v>0.045</v>
      </c>
      <c r="D451" s="152">
        <f t="shared" si="38"/>
        <v>0</v>
      </c>
      <c r="E451" s="185">
        <v>0.044</v>
      </c>
      <c r="F451" s="185">
        <v>0.001</v>
      </c>
      <c r="G451" s="185">
        <v>0</v>
      </c>
      <c r="H451" s="133"/>
      <c r="I451" s="133"/>
      <c r="J451" s="133"/>
      <c r="K451" s="133"/>
      <c r="L451" s="133"/>
      <c r="M451" s="133"/>
    </row>
    <row r="452" spans="1:13" ht="78.75">
      <c r="A452" s="142" t="s">
        <v>415</v>
      </c>
      <c r="B452" s="142" t="s">
        <v>321</v>
      </c>
      <c r="C452" s="185">
        <f t="shared" si="36"/>
        <v>0.14</v>
      </c>
      <c r="D452" s="152">
        <f t="shared" si="38"/>
        <v>0</v>
      </c>
      <c r="E452" s="152">
        <f>E453+E454+E455+E456+E457</f>
        <v>0</v>
      </c>
      <c r="F452" s="152">
        <f>F453+F454+F455+F456+F457</f>
        <v>0.14</v>
      </c>
      <c r="G452" s="152">
        <f>G453+G454+G455+G456+G457</f>
        <v>0</v>
      </c>
      <c r="H452" s="153"/>
      <c r="I452" s="133"/>
      <c r="J452" s="133"/>
      <c r="K452" s="133"/>
      <c r="L452" s="133"/>
      <c r="M452" s="133"/>
    </row>
    <row r="453" spans="1:13" ht="15.75">
      <c r="A453" s="179"/>
      <c r="B453" s="49">
        <v>2016</v>
      </c>
      <c r="C453" s="185">
        <f t="shared" si="36"/>
        <v>0.025</v>
      </c>
      <c r="D453" s="152">
        <f t="shared" si="38"/>
        <v>0</v>
      </c>
      <c r="E453" s="185">
        <v>0</v>
      </c>
      <c r="F453" s="185">
        <v>0.025</v>
      </c>
      <c r="G453" s="185">
        <v>0</v>
      </c>
      <c r="H453" s="133"/>
      <c r="I453" s="133"/>
      <c r="J453" s="133"/>
      <c r="K453" s="133"/>
      <c r="L453" s="133"/>
      <c r="M453" s="133"/>
    </row>
    <row r="454" spans="1:13" ht="15.75">
      <c r="A454" s="179"/>
      <c r="B454" s="49">
        <v>2017</v>
      </c>
      <c r="C454" s="185">
        <f t="shared" si="36"/>
        <v>0.025</v>
      </c>
      <c r="D454" s="152">
        <f t="shared" si="38"/>
        <v>0</v>
      </c>
      <c r="E454" s="185">
        <v>0</v>
      </c>
      <c r="F454" s="185">
        <v>0.025</v>
      </c>
      <c r="G454" s="185">
        <v>0</v>
      </c>
      <c r="H454" s="133"/>
      <c r="I454" s="133"/>
      <c r="J454" s="133"/>
      <c r="K454" s="133"/>
      <c r="L454" s="133"/>
      <c r="M454" s="133"/>
    </row>
    <row r="455" spans="1:13" ht="15.75">
      <c r="A455" s="179"/>
      <c r="B455" s="49">
        <v>2018</v>
      </c>
      <c r="C455" s="185">
        <f t="shared" si="36"/>
        <v>0.03</v>
      </c>
      <c r="D455" s="152">
        <f t="shared" si="38"/>
        <v>0</v>
      </c>
      <c r="E455" s="185">
        <v>0</v>
      </c>
      <c r="F455" s="185">
        <v>0.03</v>
      </c>
      <c r="G455" s="185">
        <v>0</v>
      </c>
      <c r="H455" s="133"/>
      <c r="I455" s="133"/>
      <c r="J455" s="133"/>
      <c r="K455" s="133"/>
      <c r="L455" s="133"/>
      <c r="M455" s="133"/>
    </row>
    <row r="456" spans="1:13" ht="15.75">
      <c r="A456" s="179"/>
      <c r="B456" s="49">
        <v>2019</v>
      </c>
      <c r="C456" s="185">
        <f t="shared" si="36"/>
        <v>0.03</v>
      </c>
      <c r="D456" s="152">
        <f t="shared" si="38"/>
        <v>0</v>
      </c>
      <c r="E456" s="185">
        <v>0</v>
      </c>
      <c r="F456" s="185">
        <v>0.03</v>
      </c>
      <c r="G456" s="185">
        <v>0</v>
      </c>
      <c r="H456" s="133"/>
      <c r="I456" s="133"/>
      <c r="J456" s="133"/>
      <c r="K456" s="133"/>
      <c r="L456" s="133"/>
      <c r="M456" s="133"/>
    </row>
    <row r="457" spans="1:13" ht="15.75">
      <c r="A457" s="179"/>
      <c r="B457" s="49">
        <v>2020</v>
      </c>
      <c r="C457" s="185">
        <f t="shared" si="36"/>
        <v>0.03</v>
      </c>
      <c r="D457" s="152">
        <f t="shared" si="38"/>
        <v>0</v>
      </c>
      <c r="E457" s="185">
        <v>0</v>
      </c>
      <c r="F457" s="185">
        <v>0.03</v>
      </c>
      <c r="G457" s="185">
        <v>0</v>
      </c>
      <c r="H457" s="133"/>
      <c r="I457" s="133"/>
      <c r="J457" s="133"/>
      <c r="K457" s="133"/>
      <c r="L457" s="133"/>
      <c r="M457" s="133"/>
    </row>
    <row r="458" spans="1:13" ht="63">
      <c r="A458" s="142" t="s">
        <v>414</v>
      </c>
      <c r="B458" s="142" t="s">
        <v>322</v>
      </c>
      <c r="C458" s="185">
        <f t="shared" si="36"/>
        <v>0.17900000000000002</v>
      </c>
      <c r="D458" s="152">
        <f t="shared" si="38"/>
        <v>0</v>
      </c>
      <c r="E458" s="152">
        <f>E459+E460+E461+E462+E463</f>
        <v>0</v>
      </c>
      <c r="F458" s="152">
        <f>F459+F460+F461+F462+F463</f>
        <v>0.17900000000000002</v>
      </c>
      <c r="G458" s="152">
        <f>G459+G460+G461+G462+G463</f>
        <v>0</v>
      </c>
      <c r="H458" s="153"/>
      <c r="I458" s="133"/>
      <c r="J458" s="133"/>
      <c r="K458" s="133"/>
      <c r="L458" s="133"/>
      <c r="M458" s="133"/>
    </row>
    <row r="459" spans="1:13" ht="15.75">
      <c r="A459" s="179"/>
      <c r="B459" s="49">
        <v>2016</v>
      </c>
      <c r="C459" s="185">
        <f t="shared" si="36"/>
        <v>0.033</v>
      </c>
      <c r="D459" s="152">
        <f t="shared" si="38"/>
        <v>0</v>
      </c>
      <c r="E459" s="185">
        <v>0</v>
      </c>
      <c r="F459" s="185">
        <v>0.033</v>
      </c>
      <c r="G459" s="185">
        <v>0</v>
      </c>
      <c r="H459" s="133"/>
      <c r="I459" s="133"/>
      <c r="J459" s="133"/>
      <c r="K459" s="133"/>
      <c r="L459" s="133"/>
      <c r="M459" s="133"/>
    </row>
    <row r="460" spans="1:13" ht="15.75">
      <c r="A460" s="179"/>
      <c r="B460" s="49">
        <v>2017</v>
      </c>
      <c r="C460" s="185">
        <f t="shared" si="36"/>
        <v>0.033</v>
      </c>
      <c r="D460" s="152">
        <f t="shared" si="38"/>
        <v>0</v>
      </c>
      <c r="E460" s="185">
        <v>0</v>
      </c>
      <c r="F460" s="185">
        <v>0.033</v>
      </c>
      <c r="G460" s="185">
        <v>0</v>
      </c>
      <c r="H460" s="133"/>
      <c r="I460" s="133"/>
      <c r="J460" s="133"/>
      <c r="K460" s="133"/>
      <c r="L460" s="133"/>
      <c r="M460" s="133"/>
    </row>
    <row r="461" spans="1:13" ht="15.75">
      <c r="A461" s="179"/>
      <c r="B461" s="49">
        <v>2018</v>
      </c>
      <c r="C461" s="185">
        <f t="shared" si="36"/>
        <v>0.033</v>
      </c>
      <c r="D461" s="152">
        <f t="shared" si="38"/>
        <v>0</v>
      </c>
      <c r="E461" s="185">
        <v>0</v>
      </c>
      <c r="F461" s="185">
        <v>0.033</v>
      </c>
      <c r="G461" s="185">
        <v>0</v>
      </c>
      <c r="H461" s="133"/>
      <c r="I461" s="133"/>
      <c r="J461" s="133"/>
      <c r="K461" s="133"/>
      <c r="L461" s="133"/>
      <c r="M461" s="133"/>
    </row>
    <row r="462" spans="1:13" ht="15.75">
      <c r="A462" s="179"/>
      <c r="B462" s="49">
        <v>2019</v>
      </c>
      <c r="C462" s="185">
        <f t="shared" si="36"/>
        <v>0.04</v>
      </c>
      <c r="D462" s="152">
        <f t="shared" si="38"/>
        <v>0</v>
      </c>
      <c r="E462" s="185">
        <v>0</v>
      </c>
      <c r="F462" s="185">
        <v>0.04</v>
      </c>
      <c r="G462" s="185">
        <v>0</v>
      </c>
      <c r="H462" s="133"/>
      <c r="I462" s="133"/>
      <c r="J462" s="133"/>
      <c r="K462" s="133"/>
      <c r="L462" s="133"/>
      <c r="M462" s="133"/>
    </row>
    <row r="463" spans="1:13" ht="15.75">
      <c r="A463" s="179"/>
      <c r="B463" s="49">
        <v>2020</v>
      </c>
      <c r="C463" s="185">
        <f t="shared" si="36"/>
        <v>0.04</v>
      </c>
      <c r="D463" s="152">
        <f t="shared" si="38"/>
        <v>0</v>
      </c>
      <c r="E463" s="185">
        <v>0</v>
      </c>
      <c r="F463" s="185">
        <v>0.04</v>
      </c>
      <c r="G463" s="185">
        <v>0</v>
      </c>
      <c r="H463" s="133"/>
      <c r="I463" s="133"/>
      <c r="J463" s="133"/>
      <c r="K463" s="133"/>
      <c r="L463" s="133"/>
      <c r="M463" s="133"/>
    </row>
    <row r="464" spans="1:13" ht="63">
      <c r="A464" s="142" t="s">
        <v>413</v>
      </c>
      <c r="B464" s="142" t="s">
        <v>323</v>
      </c>
      <c r="C464" s="185">
        <f t="shared" si="36"/>
        <v>0.14</v>
      </c>
      <c r="D464" s="152">
        <f t="shared" si="38"/>
        <v>0</v>
      </c>
      <c r="E464" s="152">
        <f>E465+E466+E467+E468+E469</f>
        <v>0</v>
      </c>
      <c r="F464" s="152">
        <f>F465+F466+F467+F468+F469</f>
        <v>0.14</v>
      </c>
      <c r="G464" s="152">
        <f>G465+G466+G467+G468+G469</f>
        <v>0</v>
      </c>
      <c r="H464" s="153"/>
      <c r="I464" s="133"/>
      <c r="J464" s="133"/>
      <c r="K464" s="133"/>
      <c r="L464" s="133"/>
      <c r="M464" s="133"/>
    </row>
    <row r="465" spans="1:13" ht="15.75">
      <c r="A465" s="179"/>
      <c r="B465" s="49">
        <v>2016</v>
      </c>
      <c r="C465" s="185">
        <f t="shared" si="36"/>
        <v>0.025</v>
      </c>
      <c r="D465" s="152">
        <v>0</v>
      </c>
      <c r="E465" s="185">
        <v>0</v>
      </c>
      <c r="F465" s="185">
        <v>0.025</v>
      </c>
      <c r="G465" s="185">
        <v>0</v>
      </c>
      <c r="H465" s="133"/>
      <c r="I465" s="133"/>
      <c r="J465" s="133"/>
      <c r="K465" s="133"/>
      <c r="L465" s="133"/>
      <c r="M465" s="133"/>
    </row>
    <row r="466" spans="1:13" ht="15.75">
      <c r="A466" s="179"/>
      <c r="B466" s="49">
        <v>2017</v>
      </c>
      <c r="C466" s="185">
        <f t="shared" si="36"/>
        <v>0.025</v>
      </c>
      <c r="D466" s="152">
        <v>0</v>
      </c>
      <c r="E466" s="185">
        <v>0</v>
      </c>
      <c r="F466" s="185">
        <v>0.025</v>
      </c>
      <c r="G466" s="185">
        <v>0</v>
      </c>
      <c r="H466" s="133"/>
      <c r="I466" s="133"/>
      <c r="J466" s="133"/>
      <c r="K466" s="133"/>
      <c r="L466" s="133"/>
      <c r="M466" s="133"/>
    </row>
    <row r="467" spans="1:13" ht="15.75">
      <c r="A467" s="179"/>
      <c r="B467" s="49">
        <v>2018</v>
      </c>
      <c r="C467" s="185">
        <f t="shared" si="36"/>
        <v>0.03</v>
      </c>
      <c r="D467" s="152">
        <v>0</v>
      </c>
      <c r="E467" s="185">
        <v>0</v>
      </c>
      <c r="F467" s="185">
        <v>0.03</v>
      </c>
      <c r="G467" s="185">
        <v>0</v>
      </c>
      <c r="H467" s="133"/>
      <c r="I467" s="133"/>
      <c r="J467" s="133"/>
      <c r="K467" s="133"/>
      <c r="L467" s="133"/>
      <c r="M467" s="133"/>
    </row>
    <row r="468" spans="1:13" ht="15.75">
      <c r="A468" s="179"/>
      <c r="B468" s="49">
        <v>2019</v>
      </c>
      <c r="C468" s="185">
        <f t="shared" si="36"/>
        <v>0.03</v>
      </c>
      <c r="D468" s="152">
        <v>0</v>
      </c>
      <c r="E468" s="185">
        <v>0</v>
      </c>
      <c r="F468" s="185">
        <v>0.03</v>
      </c>
      <c r="G468" s="185">
        <v>0</v>
      </c>
      <c r="H468" s="133"/>
      <c r="I468" s="133"/>
      <c r="J468" s="133"/>
      <c r="K468" s="133"/>
      <c r="L468" s="133"/>
      <c r="M468" s="133"/>
    </row>
    <row r="469" spans="1:13" ht="15.75">
      <c r="A469" s="179"/>
      <c r="B469" s="49">
        <v>2020</v>
      </c>
      <c r="C469" s="185">
        <f t="shared" si="36"/>
        <v>0.03</v>
      </c>
      <c r="D469" s="152">
        <v>0</v>
      </c>
      <c r="E469" s="185">
        <v>0</v>
      </c>
      <c r="F469" s="185">
        <v>0.03</v>
      </c>
      <c r="G469" s="185">
        <v>0</v>
      </c>
      <c r="H469" s="133"/>
      <c r="I469" s="133"/>
      <c r="J469" s="133"/>
      <c r="K469" s="133"/>
      <c r="L469" s="133"/>
      <c r="M469" s="133"/>
    </row>
    <row r="470" spans="1:13" ht="78.75">
      <c r="A470" s="179" t="s">
        <v>412</v>
      </c>
      <c r="B470" s="140" t="s">
        <v>305</v>
      </c>
      <c r="C470" s="184">
        <f t="shared" si="36"/>
        <v>6.936</v>
      </c>
      <c r="D470" s="152">
        <f>D471+D472+D473+D474+D475</f>
        <v>5.896</v>
      </c>
      <c r="E470" s="152">
        <f>E471+E472+E473+E474+E475</f>
        <v>1.04</v>
      </c>
      <c r="F470" s="152">
        <f>F471+F472+F473+F474+F475</f>
        <v>0</v>
      </c>
      <c r="G470" s="152">
        <f>G471+G472+G473+G474+G475</f>
        <v>0</v>
      </c>
      <c r="H470" s="153"/>
      <c r="I470" s="133"/>
      <c r="J470" s="133"/>
      <c r="K470" s="133"/>
      <c r="L470" s="133"/>
      <c r="M470" s="133"/>
    </row>
    <row r="471" spans="1:13" ht="15.75">
      <c r="A471" s="181"/>
      <c r="B471" s="49">
        <v>2016</v>
      </c>
      <c r="C471" s="185">
        <f t="shared" si="36"/>
        <v>2.312</v>
      </c>
      <c r="D471" s="152">
        <f>D477+D483</f>
        <v>1.966</v>
      </c>
      <c r="E471" s="152">
        <f>E477+E483</f>
        <v>0.346</v>
      </c>
      <c r="F471" s="152">
        <f>F477+F483</f>
        <v>0</v>
      </c>
      <c r="G471" s="152">
        <f>G477+G483</f>
        <v>0</v>
      </c>
      <c r="H471" s="133"/>
      <c r="I471" s="133"/>
      <c r="J471" s="133"/>
      <c r="K471" s="133"/>
      <c r="L471" s="133"/>
      <c r="M471" s="133"/>
    </row>
    <row r="472" spans="1:13" ht="15.75">
      <c r="A472" s="181"/>
      <c r="B472" s="49">
        <v>2017</v>
      </c>
      <c r="C472" s="185">
        <f t="shared" si="36"/>
        <v>2.312</v>
      </c>
      <c r="D472" s="152">
        <f aca="true" t="shared" si="39" ref="D472:G475">D478+D484</f>
        <v>1.9649999999999999</v>
      </c>
      <c r="E472" s="152">
        <f t="shared" si="39"/>
        <v>0.347</v>
      </c>
      <c r="F472" s="152">
        <f t="shared" si="39"/>
        <v>0</v>
      </c>
      <c r="G472" s="152">
        <f t="shared" si="39"/>
        <v>0</v>
      </c>
      <c r="H472" s="133"/>
      <c r="I472" s="133"/>
      <c r="J472" s="133"/>
      <c r="K472" s="133"/>
      <c r="L472" s="133"/>
      <c r="M472" s="133"/>
    </row>
    <row r="473" spans="1:13" ht="15.75">
      <c r="A473" s="181"/>
      <c r="B473" s="49">
        <v>2018</v>
      </c>
      <c r="C473" s="185">
        <f t="shared" si="36"/>
        <v>2.312</v>
      </c>
      <c r="D473" s="152">
        <f t="shared" si="39"/>
        <v>1.9649999999999999</v>
      </c>
      <c r="E473" s="152">
        <f t="shared" si="39"/>
        <v>0.347</v>
      </c>
      <c r="F473" s="152">
        <f t="shared" si="39"/>
        <v>0</v>
      </c>
      <c r="G473" s="152">
        <f t="shared" si="39"/>
        <v>0</v>
      </c>
      <c r="H473" s="133"/>
      <c r="I473" s="133"/>
      <c r="J473" s="133"/>
      <c r="K473" s="133"/>
      <c r="L473" s="133"/>
      <c r="M473" s="133"/>
    </row>
    <row r="474" spans="1:13" ht="15.75">
      <c r="A474" s="181"/>
      <c r="B474" s="49">
        <v>2019</v>
      </c>
      <c r="C474" s="185">
        <f t="shared" si="36"/>
        <v>0</v>
      </c>
      <c r="D474" s="152">
        <f t="shared" si="39"/>
        <v>0</v>
      </c>
      <c r="E474" s="152">
        <f t="shared" si="39"/>
        <v>0</v>
      </c>
      <c r="F474" s="152">
        <f t="shared" si="39"/>
        <v>0</v>
      </c>
      <c r="G474" s="152">
        <f t="shared" si="39"/>
        <v>0</v>
      </c>
      <c r="H474" s="133"/>
      <c r="I474" s="133"/>
      <c r="J474" s="133"/>
      <c r="K474" s="133"/>
      <c r="L474" s="133"/>
      <c r="M474" s="133"/>
    </row>
    <row r="475" spans="1:13" ht="15.75">
      <c r="A475" s="181"/>
      <c r="B475" s="49">
        <v>2020</v>
      </c>
      <c r="C475" s="185">
        <f t="shared" si="36"/>
        <v>0</v>
      </c>
      <c r="D475" s="152">
        <f t="shared" si="39"/>
        <v>0</v>
      </c>
      <c r="E475" s="152">
        <f t="shared" si="39"/>
        <v>0</v>
      </c>
      <c r="F475" s="152">
        <f t="shared" si="39"/>
        <v>0</v>
      </c>
      <c r="G475" s="152">
        <f t="shared" si="39"/>
        <v>0</v>
      </c>
      <c r="H475" s="133"/>
      <c r="I475" s="133"/>
      <c r="J475" s="133"/>
      <c r="K475" s="133"/>
      <c r="L475" s="133"/>
      <c r="M475" s="133"/>
    </row>
    <row r="476" spans="1:13" ht="63">
      <c r="A476" s="142" t="s">
        <v>411</v>
      </c>
      <c r="B476" s="142" t="s">
        <v>329</v>
      </c>
      <c r="C476" s="185">
        <f t="shared" si="36"/>
        <v>3.7859999999999996</v>
      </c>
      <c r="D476" s="152">
        <f>D477+D478+D479+D480+D481</f>
        <v>3.219</v>
      </c>
      <c r="E476" s="152">
        <f>E477+E478+E479+E480+E481</f>
        <v>0.567</v>
      </c>
      <c r="F476" s="152">
        <f>F477+F478+F479+F480+F481</f>
        <v>0</v>
      </c>
      <c r="G476" s="152">
        <f>G477+G478+G479+G480+G481</f>
        <v>0</v>
      </c>
      <c r="H476" s="153"/>
      <c r="I476" s="133"/>
      <c r="J476" s="133"/>
      <c r="K476" s="133"/>
      <c r="L476" s="133"/>
      <c r="M476" s="133"/>
    </row>
    <row r="477" spans="1:13" ht="15.75">
      <c r="A477" s="181"/>
      <c r="B477" s="49">
        <v>2016</v>
      </c>
      <c r="C477" s="185">
        <f t="shared" si="36"/>
        <v>1.262</v>
      </c>
      <c r="D477" s="152">
        <v>1.073</v>
      </c>
      <c r="E477" s="185">
        <v>0.189</v>
      </c>
      <c r="F477" s="185">
        <v>0</v>
      </c>
      <c r="G477" s="185">
        <v>0</v>
      </c>
      <c r="H477" s="133"/>
      <c r="I477" s="133"/>
      <c r="J477" s="133"/>
      <c r="K477" s="133"/>
      <c r="L477" s="133"/>
      <c r="M477" s="133"/>
    </row>
    <row r="478" spans="1:13" ht="15.75">
      <c r="A478" s="181"/>
      <c r="B478" s="49">
        <v>2017</v>
      </c>
      <c r="C478" s="185">
        <f t="shared" si="36"/>
        <v>1.262</v>
      </c>
      <c r="D478" s="152">
        <v>1.073</v>
      </c>
      <c r="E478" s="185">
        <v>0.189</v>
      </c>
      <c r="F478" s="185">
        <v>0</v>
      </c>
      <c r="G478" s="185">
        <v>0</v>
      </c>
      <c r="H478" s="133"/>
      <c r="I478" s="133"/>
      <c r="J478" s="133"/>
      <c r="K478" s="133"/>
      <c r="L478" s="133"/>
      <c r="M478" s="133"/>
    </row>
    <row r="479" spans="1:13" ht="15.75">
      <c r="A479" s="181"/>
      <c r="B479" s="49">
        <v>2018</v>
      </c>
      <c r="C479" s="185">
        <f t="shared" si="36"/>
        <v>1.262</v>
      </c>
      <c r="D479" s="152">
        <v>1.073</v>
      </c>
      <c r="E479" s="185">
        <v>0.189</v>
      </c>
      <c r="F479" s="185">
        <v>0</v>
      </c>
      <c r="G479" s="185">
        <v>0</v>
      </c>
      <c r="H479" s="133"/>
      <c r="I479" s="133"/>
      <c r="J479" s="133"/>
      <c r="K479" s="133"/>
      <c r="L479" s="133"/>
      <c r="M479" s="133"/>
    </row>
    <row r="480" spans="1:13" ht="15.75">
      <c r="A480" s="181"/>
      <c r="B480" s="49">
        <v>2019</v>
      </c>
      <c r="C480" s="185">
        <f t="shared" si="36"/>
        <v>0</v>
      </c>
      <c r="D480" s="152">
        <v>0</v>
      </c>
      <c r="E480" s="185">
        <v>0</v>
      </c>
      <c r="F480" s="185">
        <v>0</v>
      </c>
      <c r="G480" s="185">
        <v>0</v>
      </c>
      <c r="H480" s="133"/>
      <c r="I480" s="133"/>
      <c r="J480" s="133"/>
      <c r="K480" s="133"/>
      <c r="L480" s="133"/>
      <c r="M480" s="133"/>
    </row>
    <row r="481" spans="1:13" ht="15.75">
      <c r="A481" s="181"/>
      <c r="B481" s="49">
        <v>2020</v>
      </c>
      <c r="C481" s="185">
        <f t="shared" si="36"/>
        <v>0</v>
      </c>
      <c r="D481" s="152">
        <v>0</v>
      </c>
      <c r="E481" s="185">
        <v>0</v>
      </c>
      <c r="F481" s="185">
        <v>0</v>
      </c>
      <c r="G481" s="185">
        <v>0</v>
      </c>
      <c r="H481" s="133"/>
      <c r="I481" s="133"/>
      <c r="J481" s="133"/>
      <c r="K481" s="133"/>
      <c r="L481" s="133"/>
      <c r="M481" s="133"/>
    </row>
    <row r="482" spans="1:13" ht="78.75">
      <c r="A482" s="142" t="s">
        <v>410</v>
      </c>
      <c r="B482" s="142" t="s">
        <v>330</v>
      </c>
      <c r="C482" s="185">
        <f t="shared" si="36"/>
        <v>3.15</v>
      </c>
      <c r="D482" s="152">
        <f>D483+D484+D485+D486+D487</f>
        <v>2.677</v>
      </c>
      <c r="E482" s="152">
        <f>E483+E484+E485+E486+E487</f>
        <v>0.473</v>
      </c>
      <c r="F482" s="152">
        <f>F483+F484+F485+F486+F487</f>
        <v>0</v>
      </c>
      <c r="G482" s="152">
        <f>G483+G484+G485+G486+G487</f>
        <v>0</v>
      </c>
      <c r="H482" s="153"/>
      <c r="I482" s="133"/>
      <c r="J482" s="133"/>
      <c r="K482" s="133"/>
      <c r="L482" s="133"/>
      <c r="M482" s="133"/>
    </row>
    <row r="483" spans="1:13" ht="15.75">
      <c r="A483" s="181"/>
      <c r="B483" s="49">
        <v>2016</v>
      </c>
      <c r="C483" s="185">
        <f t="shared" si="36"/>
        <v>1.05</v>
      </c>
      <c r="D483" s="152">
        <v>0.893</v>
      </c>
      <c r="E483" s="185">
        <v>0.157</v>
      </c>
      <c r="F483" s="185">
        <v>0</v>
      </c>
      <c r="G483" s="185">
        <v>0</v>
      </c>
      <c r="H483" s="133"/>
      <c r="I483" s="133"/>
      <c r="J483" s="133"/>
      <c r="K483" s="133"/>
      <c r="L483" s="133"/>
      <c r="M483" s="133"/>
    </row>
    <row r="484" spans="1:13" ht="15.75">
      <c r="A484" s="181"/>
      <c r="B484" s="49">
        <v>2017</v>
      </c>
      <c r="C484" s="185">
        <f t="shared" si="36"/>
        <v>1.05</v>
      </c>
      <c r="D484" s="152">
        <v>0.892</v>
      </c>
      <c r="E484" s="185">
        <v>0.158</v>
      </c>
      <c r="F484" s="185">
        <v>0</v>
      </c>
      <c r="G484" s="185">
        <v>0</v>
      </c>
      <c r="H484" s="133"/>
      <c r="I484" s="133"/>
      <c r="J484" s="133"/>
      <c r="K484" s="133"/>
      <c r="L484" s="133"/>
      <c r="M484" s="133"/>
    </row>
    <row r="485" spans="1:13" ht="15.75">
      <c r="A485" s="181"/>
      <c r="B485" s="49">
        <v>2018</v>
      </c>
      <c r="C485" s="185">
        <f t="shared" si="36"/>
        <v>1.05</v>
      </c>
      <c r="D485" s="152">
        <v>0.892</v>
      </c>
      <c r="E485" s="185">
        <v>0.158</v>
      </c>
      <c r="F485" s="185">
        <v>0</v>
      </c>
      <c r="G485" s="185">
        <v>0</v>
      </c>
      <c r="H485" s="133"/>
      <c r="I485" s="133"/>
      <c r="J485" s="133"/>
      <c r="K485" s="133"/>
      <c r="L485" s="133"/>
      <c r="M485" s="133"/>
    </row>
    <row r="486" spans="1:13" ht="15.75">
      <c r="A486" s="181"/>
      <c r="B486" s="49">
        <v>2019</v>
      </c>
      <c r="C486" s="185">
        <f t="shared" si="36"/>
        <v>0</v>
      </c>
      <c r="D486" s="152">
        <f>D487+D488+D489+D490+D491</f>
        <v>0</v>
      </c>
      <c r="E486" s="185">
        <v>0</v>
      </c>
      <c r="F486" s="185">
        <v>0</v>
      </c>
      <c r="G486" s="185">
        <v>0</v>
      </c>
      <c r="H486" s="133"/>
      <c r="I486" s="133"/>
      <c r="J486" s="133"/>
      <c r="K486" s="133"/>
      <c r="L486" s="133"/>
      <c r="M486" s="133"/>
    </row>
    <row r="487" spans="1:13" ht="15.75">
      <c r="A487" s="181"/>
      <c r="B487" s="49">
        <v>2020</v>
      </c>
      <c r="C487" s="185">
        <f t="shared" si="36"/>
        <v>0</v>
      </c>
      <c r="D487" s="152">
        <f>D488+D489+D490+D491+D492</f>
        <v>0</v>
      </c>
      <c r="E487" s="185">
        <v>0</v>
      </c>
      <c r="F487" s="185">
        <v>0</v>
      </c>
      <c r="G487" s="185">
        <v>0</v>
      </c>
      <c r="H487" s="133"/>
      <c r="I487" s="133"/>
      <c r="J487" s="133"/>
      <c r="K487" s="133"/>
      <c r="L487" s="133"/>
      <c r="M487" s="133"/>
    </row>
    <row r="488" spans="1:13" ht="56.25">
      <c r="A488" s="161" t="s">
        <v>283</v>
      </c>
      <c r="B488" s="143" t="s">
        <v>282</v>
      </c>
      <c r="C488" s="137">
        <f t="shared" si="36"/>
        <v>10.799999999999999</v>
      </c>
      <c r="D488" s="152">
        <f>D489+D490+D491+D492+D493</f>
        <v>0</v>
      </c>
      <c r="E488" s="152">
        <f>E489+E490+E491+E492+E493</f>
        <v>10.607999999999999</v>
      </c>
      <c r="F488" s="152">
        <f>F489+F490+F491+F492+F493</f>
        <v>0.192</v>
      </c>
      <c r="G488" s="152">
        <f>G489+G490+G491+G492+G493</f>
        <v>0</v>
      </c>
      <c r="H488" s="153"/>
      <c r="I488" s="133"/>
      <c r="J488" s="133"/>
      <c r="K488" s="133"/>
      <c r="L488" s="133"/>
      <c r="M488" s="133"/>
    </row>
    <row r="489" spans="1:13" ht="18.75">
      <c r="A489" s="147"/>
      <c r="B489" s="140">
        <v>2016</v>
      </c>
      <c r="C489" s="137">
        <f t="shared" si="36"/>
        <v>0</v>
      </c>
      <c r="D489" s="152">
        <f>D495+D501</f>
        <v>0</v>
      </c>
      <c r="E489" s="152">
        <f>E495+E501</f>
        <v>0</v>
      </c>
      <c r="F489" s="152">
        <f>F495+F501</f>
        <v>0</v>
      </c>
      <c r="G489" s="152">
        <f>G495+G501</f>
        <v>0</v>
      </c>
      <c r="H489" s="133"/>
      <c r="I489" s="133"/>
      <c r="J489" s="194"/>
      <c r="K489" s="133"/>
      <c r="L489" s="133"/>
      <c r="M489" s="133"/>
    </row>
    <row r="490" spans="1:13" ht="18.75">
      <c r="A490" s="147"/>
      <c r="B490" s="140">
        <v>2017</v>
      </c>
      <c r="C490" s="137">
        <f t="shared" si="36"/>
        <v>0</v>
      </c>
      <c r="D490" s="152">
        <f aca="true" t="shared" si="40" ref="D490:G493">D496+D502</f>
        <v>0</v>
      </c>
      <c r="E490" s="152">
        <f t="shared" si="40"/>
        <v>0</v>
      </c>
      <c r="F490" s="152">
        <f t="shared" si="40"/>
        <v>0</v>
      </c>
      <c r="G490" s="152">
        <f t="shared" si="40"/>
        <v>0</v>
      </c>
      <c r="H490" s="133"/>
      <c r="I490" s="133"/>
      <c r="J490" s="194"/>
      <c r="K490" s="133"/>
      <c r="L490" s="133"/>
      <c r="M490" s="133"/>
    </row>
    <row r="491" spans="1:13" ht="18.75">
      <c r="A491" s="147"/>
      <c r="B491" s="140">
        <v>2018</v>
      </c>
      <c r="C491" s="137">
        <f t="shared" si="36"/>
        <v>0</v>
      </c>
      <c r="D491" s="152">
        <f t="shared" si="40"/>
        <v>0</v>
      </c>
      <c r="E491" s="152">
        <f t="shared" si="40"/>
        <v>0</v>
      </c>
      <c r="F491" s="152">
        <f t="shared" si="40"/>
        <v>0</v>
      </c>
      <c r="G491" s="152">
        <f t="shared" si="40"/>
        <v>0</v>
      </c>
      <c r="H491" s="133"/>
      <c r="I491" s="133"/>
      <c r="J491" s="194"/>
      <c r="K491" s="133"/>
      <c r="L491" s="133"/>
      <c r="M491" s="133"/>
    </row>
    <row r="492" spans="1:13" ht="18.75">
      <c r="A492" s="147"/>
      <c r="B492" s="140">
        <v>2019</v>
      </c>
      <c r="C492" s="137">
        <f t="shared" si="36"/>
        <v>1.2</v>
      </c>
      <c r="D492" s="152">
        <f t="shared" si="40"/>
        <v>0</v>
      </c>
      <c r="E492" s="152">
        <f t="shared" si="40"/>
        <v>1.176</v>
      </c>
      <c r="F492" s="152">
        <f t="shared" si="40"/>
        <v>0.024</v>
      </c>
      <c r="G492" s="152">
        <f t="shared" si="40"/>
        <v>0</v>
      </c>
      <c r="H492" s="133"/>
      <c r="I492" s="133"/>
      <c r="J492" s="194"/>
      <c r="K492" s="133"/>
      <c r="L492" s="133"/>
      <c r="M492" s="133"/>
    </row>
    <row r="493" spans="1:13" ht="18.75">
      <c r="A493" s="147"/>
      <c r="B493" s="140">
        <v>2020</v>
      </c>
      <c r="C493" s="137">
        <f t="shared" si="36"/>
        <v>9.599999999999998</v>
      </c>
      <c r="D493" s="152">
        <f t="shared" si="40"/>
        <v>0</v>
      </c>
      <c r="E493" s="152">
        <f t="shared" si="40"/>
        <v>9.431999999999999</v>
      </c>
      <c r="F493" s="152">
        <f t="shared" si="40"/>
        <v>0.168</v>
      </c>
      <c r="G493" s="152">
        <f t="shared" si="40"/>
        <v>0</v>
      </c>
      <c r="H493" s="133"/>
      <c r="I493" s="133"/>
      <c r="J493" s="194"/>
      <c r="K493" s="133"/>
      <c r="L493" s="133"/>
      <c r="M493" s="133"/>
    </row>
    <row r="494" spans="1:13" ht="39" customHeight="1">
      <c r="A494" s="181" t="s">
        <v>409</v>
      </c>
      <c r="B494" s="49" t="s">
        <v>285</v>
      </c>
      <c r="C494" s="182">
        <f t="shared" si="36"/>
        <v>9.6</v>
      </c>
      <c r="D494" s="152">
        <f>D495+D496+D497+D498+D499</f>
        <v>0</v>
      </c>
      <c r="E494" s="152">
        <f>E495+E496+E497+E498+E499</f>
        <v>9.408</v>
      </c>
      <c r="F494" s="152">
        <f>F495+F496+F497+F498+F499</f>
        <v>0.192</v>
      </c>
      <c r="G494" s="152">
        <f>G495+G496+G497+G498+G499</f>
        <v>0</v>
      </c>
      <c r="H494" s="153"/>
      <c r="I494" s="133"/>
      <c r="J494" s="133"/>
      <c r="K494" s="133"/>
      <c r="L494" s="133"/>
      <c r="M494" s="133"/>
    </row>
    <row r="495" spans="1:13" ht="15.75">
      <c r="A495" s="181"/>
      <c r="B495" s="49">
        <v>2016</v>
      </c>
      <c r="C495" s="182">
        <f t="shared" si="36"/>
        <v>0</v>
      </c>
      <c r="D495" s="152">
        <f aca="true" t="shared" si="41" ref="D495:D500">D496+D497+D498+D499+D500</f>
        <v>0</v>
      </c>
      <c r="E495" s="182">
        <v>0</v>
      </c>
      <c r="F495" s="182">
        <v>0</v>
      </c>
      <c r="G495" s="182">
        <v>0</v>
      </c>
      <c r="H495" s="133"/>
      <c r="I495" s="133"/>
      <c r="J495" s="133"/>
      <c r="K495" s="133"/>
      <c r="L495" s="133"/>
      <c r="M495" s="133"/>
    </row>
    <row r="496" spans="1:13" ht="15.75">
      <c r="A496" s="181"/>
      <c r="B496" s="49">
        <v>2017</v>
      </c>
      <c r="C496" s="182">
        <f t="shared" si="36"/>
        <v>0</v>
      </c>
      <c r="D496" s="152">
        <f t="shared" si="41"/>
        <v>0</v>
      </c>
      <c r="E496" s="182">
        <v>0</v>
      </c>
      <c r="F496" s="182">
        <v>0</v>
      </c>
      <c r="G496" s="182">
        <v>0</v>
      </c>
      <c r="H496" s="133"/>
      <c r="I496" s="133"/>
      <c r="J496" s="133"/>
      <c r="K496" s="133"/>
      <c r="L496" s="133"/>
      <c r="M496" s="133"/>
    </row>
    <row r="497" spans="1:13" ht="15.75">
      <c r="A497" s="181"/>
      <c r="B497" s="49">
        <v>2018</v>
      </c>
      <c r="C497" s="182">
        <f t="shared" si="36"/>
        <v>0</v>
      </c>
      <c r="D497" s="152">
        <f t="shared" si="41"/>
        <v>0</v>
      </c>
      <c r="E497" s="182">
        <v>0</v>
      </c>
      <c r="F497" s="182">
        <v>0</v>
      </c>
      <c r="G497" s="182">
        <v>0</v>
      </c>
      <c r="H497" s="133"/>
      <c r="I497" s="133"/>
      <c r="J497" s="133"/>
      <c r="K497" s="133"/>
      <c r="L497" s="133"/>
      <c r="M497" s="133"/>
    </row>
    <row r="498" spans="1:13" ht="15.75">
      <c r="A498" s="181"/>
      <c r="B498" s="49">
        <v>2019</v>
      </c>
      <c r="C498" s="182">
        <f t="shared" si="36"/>
        <v>1.2</v>
      </c>
      <c r="D498" s="152">
        <f t="shared" si="41"/>
        <v>0</v>
      </c>
      <c r="E498" s="182">
        <v>1.176</v>
      </c>
      <c r="F498" s="182">
        <v>0.024</v>
      </c>
      <c r="G498" s="182">
        <v>0</v>
      </c>
      <c r="H498" s="133"/>
      <c r="I498" s="133"/>
      <c r="J498" s="133"/>
      <c r="K498" s="133"/>
      <c r="L498" s="133"/>
      <c r="M498" s="133"/>
    </row>
    <row r="499" spans="1:13" ht="15.75">
      <c r="A499" s="181"/>
      <c r="B499" s="49">
        <v>2020</v>
      </c>
      <c r="C499" s="182">
        <f t="shared" si="36"/>
        <v>8.399999999999999</v>
      </c>
      <c r="D499" s="152">
        <f t="shared" si="41"/>
        <v>0</v>
      </c>
      <c r="E499" s="182">
        <v>8.232</v>
      </c>
      <c r="F499" s="182">
        <v>0.168</v>
      </c>
      <c r="G499" s="182">
        <v>0</v>
      </c>
      <c r="H499" s="133"/>
      <c r="I499" s="133"/>
      <c r="J499" s="133"/>
      <c r="K499" s="133"/>
      <c r="L499" s="133"/>
      <c r="M499" s="133"/>
    </row>
    <row r="500" spans="1:13" ht="31.5">
      <c r="A500" s="181" t="s">
        <v>408</v>
      </c>
      <c r="B500" s="49" t="s">
        <v>287</v>
      </c>
      <c r="C500" s="182">
        <f t="shared" si="36"/>
        <v>1.2</v>
      </c>
      <c r="D500" s="152">
        <f t="shared" si="41"/>
        <v>0</v>
      </c>
      <c r="E500" s="152">
        <f>E501+E502+E503+E504+E505</f>
        <v>1.2</v>
      </c>
      <c r="F500" s="152">
        <f>F501+F502+F503+F504+F505</f>
        <v>0</v>
      </c>
      <c r="G500" s="152">
        <f>G501+G502+G503+G504+G505</f>
        <v>0</v>
      </c>
      <c r="H500" s="153"/>
      <c r="I500" s="133"/>
      <c r="J500" s="133"/>
      <c r="K500" s="133"/>
      <c r="L500" s="133"/>
      <c r="M500" s="133"/>
    </row>
    <row r="501" spans="1:13" ht="15.75">
      <c r="A501" s="181"/>
      <c r="B501" s="49">
        <v>2016</v>
      </c>
      <c r="C501" s="182">
        <f t="shared" si="36"/>
        <v>0</v>
      </c>
      <c r="D501" s="152">
        <v>0</v>
      </c>
      <c r="E501" s="182">
        <v>0</v>
      </c>
      <c r="F501" s="182">
        <v>0</v>
      </c>
      <c r="G501" s="182">
        <v>0</v>
      </c>
      <c r="H501" s="133"/>
      <c r="I501" s="133"/>
      <c r="J501" s="133"/>
      <c r="K501" s="133"/>
      <c r="L501" s="133"/>
      <c r="M501" s="133"/>
    </row>
    <row r="502" spans="1:13" ht="15.75">
      <c r="A502" s="181"/>
      <c r="B502" s="49">
        <v>2017</v>
      </c>
      <c r="C502" s="182">
        <f aca="true" t="shared" si="42" ref="C502:C511">D502+E502+F502+G502</f>
        <v>0</v>
      </c>
      <c r="D502" s="152">
        <v>0</v>
      </c>
      <c r="E502" s="182">
        <v>0</v>
      </c>
      <c r="F502" s="182">
        <v>0</v>
      </c>
      <c r="G502" s="182">
        <v>0</v>
      </c>
      <c r="H502" s="133"/>
      <c r="I502" s="133"/>
      <c r="J502" s="133"/>
      <c r="K502" s="133"/>
      <c r="L502" s="133"/>
      <c r="M502" s="133"/>
    </row>
    <row r="503" spans="1:13" ht="15.75">
      <c r="A503" s="181"/>
      <c r="B503" s="49">
        <v>2018</v>
      </c>
      <c r="C503" s="182">
        <f t="shared" si="42"/>
        <v>0</v>
      </c>
      <c r="D503" s="152">
        <v>0</v>
      </c>
      <c r="E503" s="182">
        <v>0</v>
      </c>
      <c r="F503" s="182">
        <v>0</v>
      </c>
      <c r="G503" s="182">
        <v>0</v>
      </c>
      <c r="H503" s="133"/>
      <c r="I503" s="133"/>
      <c r="J503" s="133"/>
      <c r="K503" s="133"/>
      <c r="L503" s="133"/>
      <c r="M503" s="133"/>
    </row>
    <row r="504" spans="1:13" ht="15.75">
      <c r="A504" s="181"/>
      <c r="B504" s="49">
        <v>2019</v>
      </c>
      <c r="C504" s="182">
        <f t="shared" si="42"/>
        <v>0</v>
      </c>
      <c r="D504" s="152">
        <v>0</v>
      </c>
      <c r="E504" s="182">
        <v>0</v>
      </c>
      <c r="F504" s="182">
        <v>0</v>
      </c>
      <c r="G504" s="182">
        <v>0</v>
      </c>
      <c r="H504" s="133"/>
      <c r="I504" s="133"/>
      <c r="J504" s="133"/>
      <c r="K504" s="133"/>
      <c r="L504" s="133"/>
      <c r="M504" s="133"/>
    </row>
    <row r="505" spans="1:13" ht="15.75">
      <c r="A505" s="181"/>
      <c r="B505" s="49">
        <v>2020</v>
      </c>
      <c r="C505" s="182">
        <f t="shared" si="42"/>
        <v>1.2</v>
      </c>
      <c r="D505" s="152">
        <v>0</v>
      </c>
      <c r="E505" s="182">
        <v>1.2</v>
      </c>
      <c r="F505" s="182">
        <v>0</v>
      </c>
      <c r="G505" s="182">
        <v>0</v>
      </c>
      <c r="H505" s="133"/>
      <c r="I505" s="133"/>
      <c r="J505" s="133"/>
      <c r="K505" s="133"/>
      <c r="L505" s="133"/>
      <c r="M505" s="133"/>
    </row>
    <row r="506" spans="1:13" ht="47.25" customHeight="1">
      <c r="A506" s="142"/>
      <c r="B506" s="140" t="s">
        <v>104</v>
      </c>
      <c r="C506" s="137">
        <f t="shared" si="42"/>
        <v>2261.7809999999995</v>
      </c>
      <c r="D506" s="152">
        <f>D507+D508+D509+D510+D511</f>
        <v>677.146</v>
      </c>
      <c r="E506" s="165">
        <f>E507+E508+E509+E510+E511</f>
        <v>1518.29</v>
      </c>
      <c r="F506" s="165">
        <f>F507+F508+F509+F510+F511</f>
        <v>45.79</v>
      </c>
      <c r="G506" s="165">
        <f>G507+G508+G509+G510+G511</f>
        <v>20.555</v>
      </c>
      <c r="H506" s="153"/>
      <c r="I506" s="133"/>
      <c r="J506" s="195"/>
      <c r="K506" s="133"/>
      <c r="L506" s="133"/>
      <c r="M506" s="133"/>
    </row>
    <row r="507" spans="1:13" ht="26.25" customHeight="1">
      <c r="A507" s="142"/>
      <c r="B507" s="140">
        <v>2016</v>
      </c>
      <c r="C507" s="137">
        <f t="shared" si="42"/>
        <v>495.17999999999995</v>
      </c>
      <c r="D507" s="152">
        <f>J14+J128+J188+J309+J351+J387+J489</f>
        <v>93.26599999999999</v>
      </c>
      <c r="E507" s="165">
        <f aca="true" t="shared" si="43" ref="E507:G511">E14+E128+E188+E309+E351+E387+E489</f>
        <v>395.865</v>
      </c>
      <c r="F507" s="165">
        <f t="shared" si="43"/>
        <v>6.022</v>
      </c>
      <c r="G507" s="165">
        <f t="shared" si="43"/>
        <v>0.027</v>
      </c>
      <c r="H507" s="133"/>
      <c r="I507" s="133"/>
      <c r="J507" s="133"/>
      <c r="K507" s="133"/>
      <c r="L507" s="133"/>
      <c r="M507" s="133"/>
    </row>
    <row r="508" spans="1:13" ht="25.5" customHeight="1">
      <c r="A508" s="142"/>
      <c r="B508" s="140">
        <v>2017</v>
      </c>
      <c r="C508" s="137">
        <f t="shared" si="42"/>
        <v>546.428</v>
      </c>
      <c r="D508" s="152">
        <f>J15+J129+J189+J310+J352+J388+J490</f>
        <v>172.475</v>
      </c>
      <c r="E508" s="165">
        <f t="shared" si="43"/>
        <v>360.24100000000004</v>
      </c>
      <c r="F508" s="165">
        <f t="shared" si="43"/>
        <v>11.959999999999999</v>
      </c>
      <c r="G508" s="165">
        <f t="shared" si="43"/>
        <v>1.752</v>
      </c>
      <c r="H508" s="133"/>
      <c r="I508" s="133"/>
      <c r="J508" s="133"/>
      <c r="K508" s="133"/>
      <c r="L508" s="133"/>
      <c r="M508" s="133"/>
    </row>
    <row r="509" spans="1:13" ht="25.5" customHeight="1">
      <c r="A509" s="142"/>
      <c r="B509" s="140">
        <v>2018</v>
      </c>
      <c r="C509" s="137">
        <f t="shared" si="42"/>
        <v>602.127</v>
      </c>
      <c r="D509" s="152">
        <f>J16+J130+J190+J311+J353+J389+J491</f>
        <v>178.483</v>
      </c>
      <c r="E509" s="165">
        <f t="shared" si="43"/>
        <v>407.729</v>
      </c>
      <c r="F509" s="165">
        <f t="shared" si="43"/>
        <v>13.155999999999999</v>
      </c>
      <c r="G509" s="165">
        <f t="shared" si="43"/>
        <v>2.759</v>
      </c>
      <c r="H509" s="133"/>
      <c r="I509" s="133"/>
      <c r="J509" s="133"/>
      <c r="K509" s="133"/>
      <c r="L509" s="133"/>
      <c r="M509" s="133"/>
    </row>
    <row r="510" spans="1:13" ht="27" customHeight="1">
      <c r="A510" s="142"/>
      <c r="B510" s="140">
        <v>2019</v>
      </c>
      <c r="C510" s="137">
        <f t="shared" si="42"/>
        <v>436.95099999999996</v>
      </c>
      <c r="D510" s="152">
        <f>J17+J131+J191+J312+J354+J390+J492</f>
        <v>149.872</v>
      </c>
      <c r="E510" s="165">
        <f t="shared" si="43"/>
        <v>263.46799999999996</v>
      </c>
      <c r="F510" s="165">
        <f t="shared" si="43"/>
        <v>8.594</v>
      </c>
      <c r="G510" s="165">
        <f t="shared" si="43"/>
        <v>15.017</v>
      </c>
      <c r="H510" s="133"/>
      <c r="I510" s="133"/>
      <c r="J510" s="133"/>
      <c r="K510" s="133"/>
      <c r="L510" s="133"/>
      <c r="M510" s="133"/>
    </row>
    <row r="511" spans="1:13" ht="29.25" customHeight="1">
      <c r="A511" s="142"/>
      <c r="B511" s="140">
        <v>2020</v>
      </c>
      <c r="C511" s="137">
        <f t="shared" si="42"/>
        <v>181.09499999999997</v>
      </c>
      <c r="D511" s="152">
        <f>J18+J132+J192+J313+J355+J391+J493</f>
        <v>83.05</v>
      </c>
      <c r="E511" s="165">
        <f t="shared" si="43"/>
        <v>90.987</v>
      </c>
      <c r="F511" s="165">
        <f t="shared" si="43"/>
        <v>6.058000000000001</v>
      </c>
      <c r="G511" s="165">
        <f t="shared" si="43"/>
        <v>1</v>
      </c>
      <c r="H511" s="133"/>
      <c r="I511" s="133"/>
      <c r="J511" s="133"/>
      <c r="K511" s="133"/>
      <c r="L511" s="133"/>
      <c r="M511" s="133"/>
    </row>
    <row r="512" ht="12.75">
      <c r="E512" s="133"/>
    </row>
  </sheetData>
  <mergeCells count="19">
    <mergeCell ref="A241:A242"/>
    <mergeCell ref="B241:B242"/>
    <mergeCell ref="C241:C242"/>
    <mergeCell ref="D241:D242"/>
    <mergeCell ref="F241:F242"/>
    <mergeCell ref="G241:G242"/>
    <mergeCell ref="E241:E242"/>
    <mergeCell ref="C9:C11"/>
    <mergeCell ref="F10:F11"/>
    <mergeCell ref="G10:G11"/>
    <mergeCell ref="F1:G1"/>
    <mergeCell ref="F2:G2"/>
    <mergeCell ref="A5:G5"/>
    <mergeCell ref="A6:G6"/>
    <mergeCell ref="A7:G7"/>
    <mergeCell ref="F8:G8"/>
    <mergeCell ref="D9:G9"/>
    <mergeCell ref="A9:A11"/>
    <mergeCell ref="B9:B11"/>
  </mergeCells>
  <printOptions/>
  <pageMargins left="0.5" right="0.32" top="0.5" bottom="0.53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2015-10-28T23:19:23Z</cp:lastPrinted>
  <dcterms:created xsi:type="dcterms:W3CDTF">2009-05-24T03:22:26Z</dcterms:created>
  <dcterms:modified xsi:type="dcterms:W3CDTF">2015-11-17T04:14:23Z</dcterms:modified>
  <cp:category/>
  <cp:version/>
  <cp:contentType/>
  <cp:contentStatus/>
</cp:coreProperties>
</file>