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22" i="1" l="1"/>
  <c r="K18" i="1"/>
  <c r="P18" i="1"/>
  <c r="P22" i="1"/>
  <c r="P28" i="1"/>
  <c r="P30" i="1"/>
  <c r="P32" i="1"/>
  <c r="N18" i="1"/>
  <c r="N22" i="1"/>
  <c r="N28" i="1"/>
  <c r="N30" i="1"/>
  <c r="N32" i="1"/>
  <c r="I22" i="1"/>
  <c r="J22" i="1"/>
  <c r="I18" i="1"/>
  <c r="J18" i="1"/>
  <c r="H18" i="1"/>
  <c r="H22" i="1"/>
  <c r="L18" i="1"/>
  <c r="R18" i="1" s="1"/>
  <c r="S18" i="1"/>
  <c r="L22" i="1"/>
  <c r="R24" i="1"/>
  <c r="R26" i="1"/>
  <c r="R28" i="1"/>
  <c r="R30" i="1"/>
  <c r="R32" i="1"/>
  <c r="S32" i="1"/>
  <c r="S30" i="1"/>
  <c r="S28" i="1"/>
  <c r="S26" i="1" l="1"/>
  <c r="S24" i="1"/>
  <c r="S22" i="1"/>
  <c r="R22" i="1"/>
  <c r="P26" i="1" l="1"/>
  <c r="N26" i="1"/>
  <c r="P24" i="1"/>
  <c r="N24" i="1"/>
</calcChain>
</file>

<file path=xl/sharedStrings.xml><?xml version="1.0" encoding="utf-8"?>
<sst xmlns="http://schemas.openxmlformats.org/spreadsheetml/2006/main" count="79" uniqueCount="47">
  <si>
    <t>Перечень многоквартирных домов, включенных в краткосрочный план реализации региональной программы капитального ремонта общего имущества многоквартирных домов в Камчатском крае на 2014-2043 годы по городскому округу «посёлок Палана» на 2017 год</t>
  </si>
  <si>
    <t>№</t>
  </si>
  <si>
    <t>п/п</t>
  </si>
  <si>
    <t>Адрес</t>
  </si>
  <si>
    <t>МКД</t>
  </si>
  <si>
    <t>Год</t>
  </si>
  <si>
    <t>Материал стен</t>
  </si>
  <si>
    <t>Количество этажей</t>
  </si>
  <si>
    <t>Количество  подъездов</t>
  </si>
  <si>
    <t>Общая площадь МКД, всего</t>
  </si>
  <si>
    <t>Площадь помещений МКД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</si>
  <si>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</si>
  <si>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</si>
  <si>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м² общей площади помещений МКД</t>
  </si>
  <si>
    <t>Предельная стоимость капитального ремонта 1 м² общей площади  помещений  МКД</t>
  </si>
  <si>
    <t>Плановая дата завершения работ</t>
  </si>
  <si>
    <t>Всего:</t>
  </si>
  <si>
    <t>В том числе:</t>
  </si>
  <si>
    <t>Ввода в эксплуатацию</t>
  </si>
  <si>
    <t>Завершения последнего ремонта</t>
  </si>
  <si>
    <t>За счёт средств Фонда содействия реформированию жилищно-коммунального хозяйства</t>
  </si>
  <si>
    <t>За счёт средств краевого бюджета</t>
  </si>
  <si>
    <t>За счёт средств местного бюджета</t>
  </si>
  <si>
    <t>За счёт средств собственников помещений в МКД</t>
  </si>
  <si>
    <t>Иные источники</t>
  </si>
  <si>
    <t>Всего</t>
  </si>
  <si>
    <t>В том числе жилых помещений, находящихся в собственности граждан</t>
  </si>
  <si>
    <t>м²</t>
  </si>
  <si>
    <t>Чел.</t>
  </si>
  <si>
    <t>Руб.</t>
  </si>
  <si>
    <t>Итого по МО:</t>
  </si>
  <si>
    <t>Городской округ</t>
  </si>
  <si>
    <t>«посёлок Палана»</t>
  </si>
  <si>
    <t>2017 год</t>
  </si>
  <si>
    <t>Ул. Космонавтов, д.2</t>
  </si>
  <si>
    <t>Деревянный, брусчатый</t>
  </si>
  <si>
    <t>ул. Космонавтов, д.4</t>
  </si>
  <si>
    <t>Х</t>
  </si>
  <si>
    <t>ул. Обухова, д.11</t>
  </si>
  <si>
    <t>ул. Ленина д.9</t>
  </si>
  <si>
    <t>ул. Беккерева, д.18</t>
  </si>
  <si>
    <t>1.1.</t>
  </si>
  <si>
    <t>1.2.</t>
  </si>
  <si>
    <t>1.3.</t>
  </si>
  <si>
    <t>1.4.</t>
  </si>
  <si>
    <t>1.5.</t>
  </si>
  <si>
    <t>Приложение № 1                                                                                                                                                    к Постановлению Администрации городского округа                     "поселок Палана"                                                                                           от 25.07.2016г. №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</si>
</sst>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6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" fillId="0" borderId="12" xfId="0" applyFont="1" applyBorder="1" applyAlignment="1">
      <alignment vertical="center" wrapText="1"/>
    </xf>
    <xf numFmtId="16" fontId="4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vertical="center" textRotation="90" wrapText="1"/>
    </xf>
    <xf numFmtId="0" fontId="4" fillId="0" borderId="3" xfId="0" applyFont="1" applyBorder="1" applyAlignment="1">
      <alignment vertical="center" textRotation="90" wrapText="1"/>
    </xf>
    <xf numFmtId="0" fontId="2" fillId="0" borderId="0" xfId="0" applyFont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abSelected="1" topLeftCell="A2" workbookViewId="0">
      <selection activeCell="M3" sqref="M3:T3"/>
    </sheetView>
  </sheetViews>
  <sheetFormatPr defaultRowHeight="15" x14ac:dyDescent="0.25"/>
  <cols>
    <col min="2" max="2" width="25.85546875" customWidth="1"/>
    <col min="5" max="5" width="23.140625" customWidth="1"/>
    <col min="12" max="12" width="12" customWidth="1"/>
    <col min="14" max="14" width="10" customWidth="1"/>
    <col min="16" max="16" width="11.5703125" customWidth="1"/>
    <col min="18" max="18" width="10" bestFit="1" customWidth="1"/>
    <col min="19" max="19" width="11.140625" customWidth="1"/>
  </cols>
  <sheetData>
    <row r="1" spans="1:21" ht="22.5" hidden="1" customHeight="1" x14ac:dyDescent="0.25">
      <c r="A1" s="87"/>
      <c r="B1" s="1"/>
    </row>
    <row r="2" spans="1:21" ht="6" customHeight="1" x14ac:dyDescent="0.25">
      <c r="A2" s="87"/>
      <c r="B2" s="1"/>
    </row>
    <row r="3" spans="1:21" ht="101.25" customHeight="1" x14ac:dyDescent="0.3">
      <c r="A3" s="87"/>
      <c r="B3" s="1"/>
      <c r="M3" s="40" t="s">
        <v>46</v>
      </c>
      <c r="N3" s="40"/>
      <c r="O3" s="40"/>
      <c r="P3" s="40"/>
      <c r="Q3" s="40"/>
      <c r="R3" s="40"/>
      <c r="S3" s="40"/>
      <c r="T3" s="40"/>
    </row>
    <row r="4" spans="1:21" ht="15" customHeight="1" x14ac:dyDescent="0.25">
      <c r="A4" s="87"/>
      <c r="B4" s="1"/>
    </row>
    <row r="5" spans="1:21" ht="15.75" hidden="1" x14ac:dyDescent="0.25">
      <c r="A5" s="2"/>
    </row>
    <row r="6" spans="1:21" ht="50.25" customHeight="1" x14ac:dyDescent="0.25">
      <c r="A6" s="39" t="s">
        <v>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1" ht="16.5" thickBot="1" x14ac:dyDescent="0.3">
      <c r="A7" s="3"/>
    </row>
    <row r="8" spans="1:21" ht="42" customHeight="1" thickBot="1" x14ac:dyDescent="0.3">
      <c r="A8" s="4" t="s">
        <v>1</v>
      </c>
      <c r="B8" s="8"/>
      <c r="C8" s="54"/>
      <c r="D8" s="56"/>
      <c r="E8" s="73" t="s">
        <v>6</v>
      </c>
      <c r="F8" s="73" t="s">
        <v>7</v>
      </c>
      <c r="G8" s="73" t="s">
        <v>8</v>
      </c>
      <c r="H8" s="73" t="s">
        <v>9</v>
      </c>
      <c r="I8" s="54" t="s">
        <v>10</v>
      </c>
      <c r="J8" s="56"/>
      <c r="K8" s="73" t="s">
        <v>11</v>
      </c>
      <c r="L8" s="78" t="s">
        <v>12</v>
      </c>
      <c r="M8" s="79"/>
      <c r="N8" s="79"/>
      <c r="O8" s="79"/>
      <c r="P8" s="79"/>
      <c r="Q8" s="80"/>
      <c r="R8" s="73" t="s">
        <v>13</v>
      </c>
      <c r="S8" s="73" t="s">
        <v>14</v>
      </c>
      <c r="T8" s="73" t="s">
        <v>15</v>
      </c>
      <c r="U8" s="1"/>
    </row>
    <row r="9" spans="1:21" ht="15.75" thickBot="1" x14ac:dyDescent="0.3">
      <c r="A9" s="5" t="s">
        <v>2</v>
      </c>
      <c r="B9" s="9"/>
      <c r="C9" s="60" t="s">
        <v>5</v>
      </c>
      <c r="D9" s="62"/>
      <c r="E9" s="74"/>
      <c r="F9" s="74"/>
      <c r="G9" s="74"/>
      <c r="H9" s="74"/>
      <c r="I9" s="76"/>
      <c r="J9" s="77"/>
      <c r="K9" s="74"/>
      <c r="L9" s="83" t="s">
        <v>16</v>
      </c>
      <c r="M9" s="54" t="s">
        <v>17</v>
      </c>
      <c r="N9" s="55"/>
      <c r="O9" s="55"/>
      <c r="P9" s="55"/>
      <c r="Q9" s="56"/>
      <c r="R9" s="74"/>
      <c r="S9" s="74"/>
      <c r="T9" s="74"/>
      <c r="U9" s="1"/>
    </row>
    <row r="10" spans="1:21" ht="15.75" thickBot="1" x14ac:dyDescent="0.3">
      <c r="A10" s="6"/>
      <c r="B10" s="9"/>
      <c r="C10" s="73" t="s">
        <v>18</v>
      </c>
      <c r="D10" s="73" t="s">
        <v>19</v>
      </c>
      <c r="E10" s="74"/>
      <c r="F10" s="74"/>
      <c r="G10" s="74"/>
      <c r="H10" s="74"/>
      <c r="I10" s="76"/>
      <c r="J10" s="77"/>
      <c r="K10" s="74"/>
      <c r="L10" s="88"/>
      <c r="M10" s="60"/>
      <c r="N10" s="61"/>
      <c r="O10" s="61"/>
      <c r="P10" s="61"/>
      <c r="Q10" s="62"/>
      <c r="R10" s="74"/>
      <c r="S10" s="74"/>
      <c r="T10" s="74"/>
      <c r="U10" s="1"/>
    </row>
    <row r="11" spans="1:21" ht="89.25" customHeight="1" thickBot="1" x14ac:dyDescent="0.3">
      <c r="A11" s="6"/>
      <c r="B11" s="9" t="s">
        <v>3</v>
      </c>
      <c r="C11" s="74"/>
      <c r="D11" s="74"/>
      <c r="E11" s="74"/>
      <c r="F11" s="74"/>
      <c r="G11" s="74"/>
      <c r="H11" s="74"/>
      <c r="I11" s="60"/>
      <c r="J11" s="62"/>
      <c r="K11" s="74"/>
      <c r="L11" s="88"/>
      <c r="M11" s="73" t="s">
        <v>20</v>
      </c>
      <c r="N11" s="73" t="s">
        <v>21</v>
      </c>
      <c r="O11" s="73" t="s">
        <v>22</v>
      </c>
      <c r="P11" s="73" t="s">
        <v>23</v>
      </c>
      <c r="Q11" s="73" t="s">
        <v>24</v>
      </c>
      <c r="R11" s="74"/>
      <c r="S11" s="74"/>
      <c r="T11" s="74"/>
      <c r="U11" s="1"/>
    </row>
    <row r="12" spans="1:21" ht="92.25" customHeight="1" x14ac:dyDescent="0.25">
      <c r="A12" s="6"/>
      <c r="B12" s="9" t="s">
        <v>4</v>
      </c>
      <c r="C12" s="74"/>
      <c r="D12" s="74"/>
      <c r="E12" s="74"/>
      <c r="F12" s="74"/>
      <c r="G12" s="74"/>
      <c r="H12" s="74"/>
      <c r="I12" s="83" t="s">
        <v>25</v>
      </c>
      <c r="J12" s="85" t="s">
        <v>26</v>
      </c>
      <c r="K12" s="74"/>
      <c r="L12" s="88"/>
      <c r="M12" s="74"/>
      <c r="N12" s="74"/>
      <c r="O12" s="74"/>
      <c r="P12" s="74"/>
      <c r="Q12" s="74"/>
      <c r="R12" s="74"/>
      <c r="S12" s="74"/>
      <c r="T12" s="74"/>
      <c r="U12" s="41"/>
    </row>
    <row r="13" spans="1:21" ht="15.75" thickBot="1" x14ac:dyDescent="0.3">
      <c r="A13" s="6"/>
      <c r="B13" s="10"/>
      <c r="C13" s="74"/>
      <c r="D13" s="74"/>
      <c r="E13" s="74"/>
      <c r="F13" s="74"/>
      <c r="G13" s="74"/>
      <c r="H13" s="75"/>
      <c r="I13" s="84"/>
      <c r="J13" s="86"/>
      <c r="K13" s="75"/>
      <c r="L13" s="84"/>
      <c r="M13" s="75"/>
      <c r="N13" s="75"/>
      <c r="O13" s="75"/>
      <c r="P13" s="75"/>
      <c r="Q13" s="75"/>
      <c r="R13" s="75"/>
      <c r="S13" s="75"/>
      <c r="T13" s="74"/>
      <c r="U13" s="41"/>
    </row>
    <row r="14" spans="1:21" ht="15.75" thickBot="1" x14ac:dyDescent="0.3">
      <c r="A14" s="6"/>
      <c r="B14" s="10"/>
      <c r="C14" s="74"/>
      <c r="D14" s="74"/>
      <c r="E14" s="74"/>
      <c r="F14" s="74"/>
      <c r="G14" s="74"/>
      <c r="H14" s="31" t="s">
        <v>27</v>
      </c>
      <c r="I14" s="31" t="s">
        <v>27</v>
      </c>
      <c r="J14" s="31" t="s">
        <v>27</v>
      </c>
      <c r="K14" s="31" t="s">
        <v>28</v>
      </c>
      <c r="L14" s="31" t="s">
        <v>29</v>
      </c>
      <c r="M14" s="81" t="s">
        <v>29</v>
      </c>
      <c r="N14" s="81" t="s">
        <v>29</v>
      </c>
      <c r="O14" s="81" t="s">
        <v>29</v>
      </c>
      <c r="P14" s="81" t="s">
        <v>29</v>
      </c>
      <c r="Q14" s="81" t="s">
        <v>29</v>
      </c>
      <c r="R14" s="12" t="s">
        <v>29</v>
      </c>
      <c r="S14" s="13" t="s">
        <v>29</v>
      </c>
      <c r="T14" s="74"/>
      <c r="U14" s="1"/>
    </row>
    <row r="15" spans="1:21" ht="15.75" thickBot="1" x14ac:dyDescent="0.3">
      <c r="A15" s="7"/>
      <c r="B15" s="11"/>
      <c r="C15" s="75"/>
      <c r="D15" s="75"/>
      <c r="E15" s="75"/>
      <c r="F15" s="75"/>
      <c r="G15" s="75"/>
      <c r="H15" s="32"/>
      <c r="I15" s="32"/>
      <c r="J15" s="32"/>
      <c r="K15" s="32"/>
      <c r="L15" s="32"/>
      <c r="M15" s="82"/>
      <c r="N15" s="82"/>
      <c r="O15" s="82"/>
      <c r="P15" s="82"/>
      <c r="Q15" s="82"/>
      <c r="R15" s="12" t="s">
        <v>27</v>
      </c>
      <c r="S15" s="13" t="s">
        <v>27</v>
      </c>
      <c r="T15" s="75"/>
      <c r="U15" s="1"/>
    </row>
    <row r="16" spans="1:21" x14ac:dyDescent="0.25">
      <c r="A16" s="31">
        <v>1</v>
      </c>
      <c r="B16" s="31">
        <v>2</v>
      </c>
      <c r="C16" s="31">
        <v>3</v>
      </c>
      <c r="D16" s="31">
        <v>4</v>
      </c>
      <c r="E16" s="31">
        <v>5</v>
      </c>
      <c r="F16" s="31">
        <v>6</v>
      </c>
      <c r="G16" s="31">
        <v>7</v>
      </c>
      <c r="H16" s="31">
        <v>8</v>
      </c>
      <c r="I16" s="31">
        <v>9</v>
      </c>
      <c r="J16" s="31">
        <v>10</v>
      </c>
      <c r="K16" s="31">
        <v>11</v>
      </c>
      <c r="L16" s="31">
        <v>12</v>
      </c>
      <c r="M16" s="31">
        <v>13</v>
      </c>
      <c r="N16" s="31">
        <v>14</v>
      </c>
      <c r="O16" s="31">
        <v>15</v>
      </c>
      <c r="P16" s="31">
        <v>16</v>
      </c>
      <c r="Q16" s="31">
        <v>17</v>
      </c>
      <c r="R16" s="31">
        <v>18</v>
      </c>
      <c r="S16" s="31">
        <v>19</v>
      </c>
      <c r="T16" s="31">
        <v>20</v>
      </c>
      <c r="U16" s="41"/>
    </row>
    <row r="17" spans="1:21" ht="15.75" thickBot="1" x14ac:dyDescent="0.3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41"/>
    </row>
    <row r="18" spans="1:21" ht="15.75" thickBot="1" x14ac:dyDescent="0.3">
      <c r="A18" s="71" t="s">
        <v>30</v>
      </c>
      <c r="B18" s="72"/>
      <c r="C18" s="14" t="s">
        <v>37</v>
      </c>
      <c r="D18" s="14" t="s">
        <v>37</v>
      </c>
      <c r="E18" s="14" t="s">
        <v>37</v>
      </c>
      <c r="F18" s="14" t="s">
        <v>37</v>
      </c>
      <c r="G18" s="14" t="s">
        <v>37</v>
      </c>
      <c r="H18" s="18">
        <f>SUM(H24:H32)</f>
        <v>2040.8000000000002</v>
      </c>
      <c r="I18" s="18">
        <f t="shared" ref="I18:J18" si="0">SUM(I24:I32)</f>
        <v>1882.8999999999999</v>
      </c>
      <c r="J18" s="19">
        <f t="shared" si="0"/>
        <v>1725</v>
      </c>
      <c r="K18" s="18">
        <f>SUM(K24:K32)</f>
        <v>99</v>
      </c>
      <c r="L18" s="17">
        <f>SUM(L24:L32)</f>
        <v>7551756.0559999999</v>
      </c>
      <c r="M18" s="14" t="s">
        <v>37</v>
      </c>
      <c r="N18" s="17">
        <f>SUM(N24:N32)</f>
        <v>5135194.1180800013</v>
      </c>
      <c r="O18" s="14" t="s">
        <v>37</v>
      </c>
      <c r="P18" s="20">
        <f>SUM(P24:P32)</f>
        <v>2416561.9379199999</v>
      </c>
      <c r="Q18" s="14" t="s">
        <v>37</v>
      </c>
      <c r="R18" s="20">
        <f>PRODUCT(L18/I18)</f>
        <v>4010.7047936693402</v>
      </c>
      <c r="S18" s="20">
        <f>PRODUCT(L18/I18)</f>
        <v>4010.7047936693402</v>
      </c>
      <c r="T18" s="14" t="s">
        <v>37</v>
      </c>
      <c r="U18" s="1"/>
    </row>
    <row r="19" spans="1:21" x14ac:dyDescent="0.25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6"/>
      <c r="U19" s="41"/>
    </row>
    <row r="20" spans="1:21" x14ac:dyDescent="0.25">
      <c r="A20" s="57" t="s">
        <v>33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9"/>
      <c r="U20" s="41"/>
    </row>
    <row r="21" spans="1:21" ht="15.75" thickBot="1" x14ac:dyDescent="0.3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2"/>
      <c r="U21" s="41"/>
    </row>
    <row r="22" spans="1:21" x14ac:dyDescent="0.25">
      <c r="A22" s="63">
        <v>1</v>
      </c>
      <c r="B22" s="15" t="s">
        <v>31</v>
      </c>
      <c r="C22" s="47" t="s">
        <v>37</v>
      </c>
      <c r="D22" s="47" t="s">
        <v>37</v>
      </c>
      <c r="E22" s="47" t="s">
        <v>37</v>
      </c>
      <c r="F22" s="47" t="s">
        <v>37</v>
      </c>
      <c r="G22" s="47" t="s">
        <v>37</v>
      </c>
      <c r="H22" s="51">
        <f>SUM(H24,H26,H28,H30,H32)</f>
        <v>2040.8000000000002</v>
      </c>
      <c r="I22" s="51">
        <f t="shared" ref="I22:J22" si="1">SUM(I24,I26,I28,I30,I32)</f>
        <v>1882.8999999999999</v>
      </c>
      <c r="J22" s="52">
        <f t="shared" si="1"/>
        <v>1725</v>
      </c>
      <c r="K22" s="51">
        <f>SUM(K24:K32)</f>
        <v>99</v>
      </c>
      <c r="L22" s="49">
        <f>SUM(L24:L32)</f>
        <v>7551756.0559999999</v>
      </c>
      <c r="M22" s="47" t="s">
        <v>37</v>
      </c>
      <c r="N22" s="49">
        <f>SUM(N24:N32)</f>
        <v>5135194.1180800013</v>
      </c>
      <c r="O22" s="47" t="s">
        <v>37</v>
      </c>
      <c r="P22" s="69">
        <f>SUM(P24:P32)</f>
        <v>2416561.9379199999</v>
      </c>
      <c r="Q22" s="67" t="s">
        <v>37</v>
      </c>
      <c r="R22" s="65">
        <f>PRODUCT(L22/I22)</f>
        <v>4010.7047936693402</v>
      </c>
      <c r="S22" s="65">
        <f>PRODUCT(L22/I22)</f>
        <v>4010.7047936693402</v>
      </c>
      <c r="T22" s="67" t="s">
        <v>37</v>
      </c>
      <c r="U22" s="41"/>
    </row>
    <row r="23" spans="1:21" ht="15.75" thickBot="1" x14ac:dyDescent="0.3">
      <c r="A23" s="64"/>
      <c r="B23" s="16" t="s">
        <v>32</v>
      </c>
      <c r="C23" s="48"/>
      <c r="D23" s="48"/>
      <c r="E23" s="48"/>
      <c r="F23" s="48"/>
      <c r="G23" s="48"/>
      <c r="H23" s="50"/>
      <c r="I23" s="50"/>
      <c r="J23" s="53"/>
      <c r="K23" s="50"/>
      <c r="L23" s="50"/>
      <c r="M23" s="48"/>
      <c r="N23" s="50"/>
      <c r="O23" s="48"/>
      <c r="P23" s="50"/>
      <c r="Q23" s="68"/>
      <c r="R23" s="70"/>
      <c r="S23" s="66"/>
      <c r="T23" s="68"/>
      <c r="U23" s="41"/>
    </row>
    <row r="24" spans="1:21" ht="28.5" customHeight="1" thickBot="1" x14ac:dyDescent="0.3">
      <c r="A24" s="33" t="s">
        <v>41</v>
      </c>
      <c r="B24" s="27" t="s">
        <v>34</v>
      </c>
      <c r="C24" s="27">
        <v>1985</v>
      </c>
      <c r="D24" s="27">
        <v>1985</v>
      </c>
      <c r="E24" s="27" t="s">
        <v>35</v>
      </c>
      <c r="F24" s="27">
        <v>2</v>
      </c>
      <c r="G24" s="27">
        <v>2</v>
      </c>
      <c r="H24" s="27">
        <v>358.6</v>
      </c>
      <c r="I24" s="25">
        <v>325.2</v>
      </c>
      <c r="J24" s="25">
        <v>291.8</v>
      </c>
      <c r="K24" s="25">
        <v>21</v>
      </c>
      <c r="L24" s="45">
        <v>1776778.98</v>
      </c>
      <c r="M24" s="27">
        <v>0</v>
      </c>
      <c r="N24" s="29">
        <f>PRODUCT(L24*68%)</f>
        <v>1208209.7064</v>
      </c>
      <c r="O24" s="27">
        <v>0</v>
      </c>
      <c r="P24" s="21">
        <f>PRODUCT(L24*32%)</f>
        <v>568569.27359999996</v>
      </c>
      <c r="Q24" s="31">
        <v>0</v>
      </c>
      <c r="R24" s="33">
        <f t="shared" ref="R24" si="2">PRODUCT(L24/I24)</f>
        <v>5463.6500000000005</v>
      </c>
      <c r="S24" s="44">
        <f>PRODUCT(L24/I24)</f>
        <v>5463.6500000000005</v>
      </c>
      <c r="T24" s="23">
        <v>43100</v>
      </c>
      <c r="U24" s="41"/>
    </row>
    <row r="25" spans="1:21" ht="14.25" hidden="1" customHeight="1" thickBot="1" x14ac:dyDescent="0.3">
      <c r="A25" s="34"/>
      <c r="B25" s="28"/>
      <c r="C25" s="28"/>
      <c r="D25" s="28"/>
      <c r="E25" s="28"/>
      <c r="F25" s="28"/>
      <c r="G25" s="28"/>
      <c r="H25" s="28"/>
      <c r="I25" s="26"/>
      <c r="J25" s="26"/>
      <c r="K25" s="26"/>
      <c r="L25" s="46"/>
      <c r="M25" s="28"/>
      <c r="N25" s="30"/>
      <c r="O25" s="28"/>
      <c r="P25" s="22"/>
      <c r="Q25" s="32"/>
      <c r="R25" s="34"/>
      <c r="S25" s="28"/>
      <c r="T25" s="24"/>
      <c r="U25" s="41"/>
    </row>
    <row r="26" spans="1:21" x14ac:dyDescent="0.25">
      <c r="A26" s="42" t="s">
        <v>42</v>
      </c>
      <c r="B26" s="27" t="s">
        <v>36</v>
      </c>
      <c r="C26" s="27">
        <v>1985</v>
      </c>
      <c r="D26" s="27">
        <v>1985</v>
      </c>
      <c r="E26" s="27" t="s">
        <v>35</v>
      </c>
      <c r="F26" s="27">
        <v>2</v>
      </c>
      <c r="G26" s="27">
        <v>2</v>
      </c>
      <c r="H26" s="27">
        <v>357.6</v>
      </c>
      <c r="I26" s="25">
        <v>324.2</v>
      </c>
      <c r="J26" s="25">
        <v>290.8</v>
      </c>
      <c r="K26" s="25">
        <v>17</v>
      </c>
      <c r="L26" s="27">
        <v>1771315.33</v>
      </c>
      <c r="M26" s="27">
        <v>0</v>
      </c>
      <c r="N26" s="29">
        <f>PRODUCT(L26*68%)</f>
        <v>1204494.4244000001</v>
      </c>
      <c r="O26" s="27">
        <v>0</v>
      </c>
      <c r="P26" s="21">
        <f>PRODUCT(L26*32%)</f>
        <v>566820.90560000006</v>
      </c>
      <c r="Q26" s="31">
        <v>0</v>
      </c>
      <c r="R26" s="33">
        <f t="shared" ref="R26" si="3">PRODUCT(L26/I26)</f>
        <v>5463.6500000000005</v>
      </c>
      <c r="S26" s="21">
        <f>PRODUCT(L26/I26)</f>
        <v>5463.6500000000005</v>
      </c>
      <c r="T26" s="23">
        <v>43100</v>
      </c>
      <c r="U26" s="41"/>
    </row>
    <row r="27" spans="1:21" ht="15.75" thickBot="1" x14ac:dyDescent="0.3">
      <c r="A27" s="43"/>
      <c r="B27" s="28"/>
      <c r="C27" s="28"/>
      <c r="D27" s="28"/>
      <c r="E27" s="28"/>
      <c r="F27" s="28"/>
      <c r="G27" s="28"/>
      <c r="H27" s="28"/>
      <c r="I27" s="26"/>
      <c r="J27" s="26"/>
      <c r="K27" s="26"/>
      <c r="L27" s="28"/>
      <c r="M27" s="28"/>
      <c r="N27" s="30"/>
      <c r="O27" s="28"/>
      <c r="P27" s="22"/>
      <c r="Q27" s="32"/>
      <c r="R27" s="34"/>
      <c r="S27" s="22"/>
      <c r="T27" s="24"/>
      <c r="U27" s="41"/>
    </row>
    <row r="28" spans="1:21" x14ac:dyDescent="0.25">
      <c r="A28" s="35" t="s">
        <v>43</v>
      </c>
      <c r="B28" s="27" t="s">
        <v>38</v>
      </c>
      <c r="C28" s="27">
        <v>1965</v>
      </c>
      <c r="D28" s="27">
        <v>1965</v>
      </c>
      <c r="E28" s="27" t="s">
        <v>35</v>
      </c>
      <c r="F28" s="27">
        <v>2</v>
      </c>
      <c r="G28" s="27">
        <v>1</v>
      </c>
      <c r="H28" s="27">
        <v>375.5</v>
      </c>
      <c r="I28" s="25">
        <v>351.2</v>
      </c>
      <c r="J28" s="25">
        <v>326.89999999999998</v>
      </c>
      <c r="K28" s="25">
        <v>16</v>
      </c>
      <c r="L28" s="27">
        <v>1918833.88</v>
      </c>
      <c r="M28" s="27">
        <v>0</v>
      </c>
      <c r="N28" s="29">
        <f t="shared" ref="N28" si="4">PRODUCT(L28*68%)</f>
        <v>1304807.0384</v>
      </c>
      <c r="O28" s="27">
        <v>0</v>
      </c>
      <c r="P28" s="21">
        <f>PRODUCT(L28*32%)</f>
        <v>614026.84159999993</v>
      </c>
      <c r="Q28" s="31">
        <v>0</v>
      </c>
      <c r="R28" s="33">
        <f t="shared" ref="R28" si="5">PRODUCT(L28/I28)</f>
        <v>5463.65</v>
      </c>
      <c r="S28" s="27">
        <f>PRODUCT(L28/I28)</f>
        <v>5463.65</v>
      </c>
      <c r="T28" s="23">
        <v>43100</v>
      </c>
    </row>
    <row r="29" spans="1:21" ht="15.75" thickBot="1" x14ac:dyDescent="0.3">
      <c r="A29" s="36"/>
      <c r="B29" s="28"/>
      <c r="C29" s="28"/>
      <c r="D29" s="28"/>
      <c r="E29" s="28"/>
      <c r="F29" s="28"/>
      <c r="G29" s="28"/>
      <c r="H29" s="28"/>
      <c r="I29" s="26"/>
      <c r="J29" s="26"/>
      <c r="K29" s="26"/>
      <c r="L29" s="28"/>
      <c r="M29" s="28"/>
      <c r="N29" s="30"/>
      <c r="O29" s="28"/>
      <c r="P29" s="22"/>
      <c r="Q29" s="32"/>
      <c r="R29" s="34"/>
      <c r="S29" s="28"/>
      <c r="T29" s="24"/>
    </row>
    <row r="30" spans="1:21" x14ac:dyDescent="0.25">
      <c r="A30" s="35" t="s">
        <v>44</v>
      </c>
      <c r="B30" s="27" t="s">
        <v>39</v>
      </c>
      <c r="C30" s="27">
        <v>1972</v>
      </c>
      <c r="D30" s="27">
        <v>1972</v>
      </c>
      <c r="E30" s="27" t="s">
        <v>35</v>
      </c>
      <c r="F30" s="27">
        <v>2</v>
      </c>
      <c r="G30" s="27">
        <v>2</v>
      </c>
      <c r="H30" s="27">
        <v>579.20000000000005</v>
      </c>
      <c r="I30" s="25">
        <v>538.6</v>
      </c>
      <c r="J30" s="37">
        <v>498</v>
      </c>
      <c r="K30" s="25">
        <v>27</v>
      </c>
      <c r="L30" s="27">
        <v>1355537.71</v>
      </c>
      <c r="M30" s="27">
        <v>0</v>
      </c>
      <c r="N30" s="29">
        <f t="shared" ref="N30" si="6">PRODUCT(L30*68%)</f>
        <v>921765.64280000003</v>
      </c>
      <c r="O30" s="27">
        <v>0</v>
      </c>
      <c r="P30" s="21">
        <f>PRODUCT(L30*32%)</f>
        <v>433772.06719999999</v>
      </c>
      <c r="Q30" s="31">
        <v>0</v>
      </c>
      <c r="R30" s="33">
        <f t="shared" ref="R30" si="7">PRODUCT(L30/I30)</f>
        <v>2516.7800037133306</v>
      </c>
      <c r="S30" s="21">
        <f>PRODUCT(L30/I30)</f>
        <v>2516.7800037133306</v>
      </c>
      <c r="T30" s="23">
        <v>43100</v>
      </c>
    </row>
    <row r="31" spans="1:21" ht="15.75" thickBot="1" x14ac:dyDescent="0.3">
      <c r="A31" s="36"/>
      <c r="B31" s="28"/>
      <c r="C31" s="28"/>
      <c r="D31" s="28"/>
      <c r="E31" s="28"/>
      <c r="F31" s="28"/>
      <c r="G31" s="28"/>
      <c r="H31" s="28"/>
      <c r="I31" s="26"/>
      <c r="J31" s="38"/>
      <c r="K31" s="26"/>
      <c r="L31" s="28"/>
      <c r="M31" s="28"/>
      <c r="N31" s="30"/>
      <c r="O31" s="28"/>
      <c r="P31" s="22"/>
      <c r="Q31" s="32"/>
      <c r="R31" s="34"/>
      <c r="S31" s="22"/>
      <c r="T31" s="24"/>
    </row>
    <row r="32" spans="1:21" x14ac:dyDescent="0.25">
      <c r="A32" s="35" t="s">
        <v>45</v>
      </c>
      <c r="B32" s="27" t="s">
        <v>40</v>
      </c>
      <c r="C32" s="27">
        <v>1969</v>
      </c>
      <c r="D32" s="27">
        <v>1969</v>
      </c>
      <c r="E32" s="27" t="s">
        <v>35</v>
      </c>
      <c r="F32" s="27">
        <v>2</v>
      </c>
      <c r="G32" s="27">
        <v>1</v>
      </c>
      <c r="H32" s="27">
        <v>369.9</v>
      </c>
      <c r="I32" s="25">
        <v>343.7</v>
      </c>
      <c r="J32" s="25">
        <v>317.5</v>
      </c>
      <c r="K32" s="25">
        <v>18</v>
      </c>
      <c r="L32" s="27">
        <v>729290.15599999996</v>
      </c>
      <c r="M32" s="27">
        <v>0</v>
      </c>
      <c r="N32" s="29">
        <f t="shared" ref="N32" si="8">PRODUCT(L32*68%)</f>
        <v>495917.30608000001</v>
      </c>
      <c r="O32" s="27">
        <v>0</v>
      </c>
      <c r="P32" s="21">
        <f>PRODUCT(L32*32%)</f>
        <v>233372.84991999998</v>
      </c>
      <c r="Q32" s="31">
        <v>0</v>
      </c>
      <c r="R32" s="33">
        <f t="shared" ref="R32" si="9">PRODUCT(L32/I32)</f>
        <v>2121.88</v>
      </c>
      <c r="S32" s="21">
        <f>PRODUCT(L32/I32)</f>
        <v>2121.88</v>
      </c>
      <c r="T32" s="23">
        <v>43100</v>
      </c>
    </row>
    <row r="33" spans="1:20" ht="15.75" thickBot="1" x14ac:dyDescent="0.3">
      <c r="A33" s="36"/>
      <c r="B33" s="28"/>
      <c r="C33" s="28"/>
      <c r="D33" s="28"/>
      <c r="E33" s="28"/>
      <c r="F33" s="28"/>
      <c r="G33" s="28"/>
      <c r="H33" s="28"/>
      <c r="I33" s="26"/>
      <c r="J33" s="26"/>
      <c r="K33" s="26"/>
      <c r="L33" s="28"/>
      <c r="M33" s="28"/>
      <c r="N33" s="30"/>
      <c r="O33" s="28"/>
      <c r="P33" s="22"/>
      <c r="Q33" s="32"/>
      <c r="R33" s="34"/>
      <c r="S33" s="22"/>
      <c r="T33" s="24"/>
    </row>
  </sheetData>
  <mergeCells count="185">
    <mergeCell ref="A1:A4"/>
    <mergeCell ref="C8:D8"/>
    <mergeCell ref="C9:D9"/>
    <mergeCell ref="E8:E15"/>
    <mergeCell ref="F8:F15"/>
    <mergeCell ref="G8:G15"/>
    <mergeCell ref="U12:U13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T8:T15"/>
    <mergeCell ref="L9:L13"/>
    <mergeCell ref="M9:Q10"/>
    <mergeCell ref="M11:M13"/>
    <mergeCell ref="N11:N13"/>
    <mergeCell ref="O11:O13"/>
    <mergeCell ref="P11:P13"/>
    <mergeCell ref="Q11:Q13"/>
    <mergeCell ref="H8:H13"/>
    <mergeCell ref="I8:J11"/>
    <mergeCell ref="K8:K13"/>
    <mergeCell ref="L8:Q8"/>
    <mergeCell ref="R8:R13"/>
    <mergeCell ref="S8:S13"/>
    <mergeCell ref="Q14:Q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C10:C15"/>
    <mergeCell ref="D10:D15"/>
    <mergeCell ref="I12:I13"/>
    <mergeCell ref="J12:J13"/>
    <mergeCell ref="P16:P17"/>
    <mergeCell ref="Q16:Q17"/>
    <mergeCell ref="R16:R17"/>
    <mergeCell ref="S16:S17"/>
    <mergeCell ref="T16:T17"/>
    <mergeCell ref="U16:U17"/>
    <mergeCell ref="J16:J17"/>
    <mergeCell ref="K16:K17"/>
    <mergeCell ref="L16:L17"/>
    <mergeCell ref="M16:M17"/>
    <mergeCell ref="N16:N17"/>
    <mergeCell ref="O16:O17"/>
    <mergeCell ref="A18:B18"/>
    <mergeCell ref="A19:T19"/>
    <mergeCell ref="A20:T20"/>
    <mergeCell ref="A21:T21"/>
    <mergeCell ref="U19:U21"/>
    <mergeCell ref="A22:A23"/>
    <mergeCell ref="C22:C23"/>
    <mergeCell ref="D22:D23"/>
    <mergeCell ref="E22:E23"/>
    <mergeCell ref="F22:F23"/>
    <mergeCell ref="S22:S23"/>
    <mergeCell ref="T22:T23"/>
    <mergeCell ref="U22:U23"/>
    <mergeCell ref="O22:O23"/>
    <mergeCell ref="P22:P23"/>
    <mergeCell ref="Q22:Q23"/>
    <mergeCell ref="R22:R23"/>
    <mergeCell ref="A24:A25"/>
    <mergeCell ref="C24:C25"/>
    <mergeCell ref="D24:D25"/>
    <mergeCell ref="F24:F25"/>
    <mergeCell ref="G24:G25"/>
    <mergeCell ref="H24:H25"/>
    <mergeCell ref="I24:I25"/>
    <mergeCell ref="M22:M23"/>
    <mergeCell ref="N22:N23"/>
    <mergeCell ref="G22:G23"/>
    <mergeCell ref="H22:H23"/>
    <mergeCell ref="I22:I23"/>
    <mergeCell ref="J22:J23"/>
    <mergeCell ref="K22:K23"/>
    <mergeCell ref="L22:L23"/>
    <mergeCell ref="G26:G27"/>
    <mergeCell ref="P24:P25"/>
    <mergeCell ref="Q24:Q25"/>
    <mergeCell ref="R24:R25"/>
    <mergeCell ref="S24:S25"/>
    <mergeCell ref="T24:T25"/>
    <mergeCell ref="U24:U25"/>
    <mergeCell ref="J24:J25"/>
    <mergeCell ref="K24:K25"/>
    <mergeCell ref="L24:L25"/>
    <mergeCell ref="M24:M25"/>
    <mergeCell ref="N24:N25"/>
    <mergeCell ref="O24:O25"/>
    <mergeCell ref="A6:T6"/>
    <mergeCell ref="E24:E25"/>
    <mergeCell ref="E26:E27"/>
    <mergeCell ref="B24:B25"/>
    <mergeCell ref="M3:T3"/>
    <mergeCell ref="T26:T27"/>
    <mergeCell ref="U26:U27"/>
    <mergeCell ref="N26:N27"/>
    <mergeCell ref="O26:O27"/>
    <mergeCell ref="P26:P27"/>
    <mergeCell ref="Q26:Q27"/>
    <mergeCell ref="R26:R27"/>
    <mergeCell ref="S26:S27"/>
    <mergeCell ref="H26:H27"/>
    <mergeCell ref="I26:I27"/>
    <mergeCell ref="J26:J27"/>
    <mergeCell ref="K26:K27"/>
    <mergeCell ref="L26:L27"/>
    <mergeCell ref="M26:M27"/>
    <mergeCell ref="A26:A27"/>
    <mergeCell ref="B26:B27"/>
    <mergeCell ref="C26:C27"/>
    <mergeCell ref="D26:D27"/>
    <mergeCell ref="F26:F27"/>
    <mergeCell ref="L28:L29"/>
    <mergeCell ref="M28:M29"/>
    <mergeCell ref="N28:N29"/>
    <mergeCell ref="O28:O29"/>
    <mergeCell ref="P28:P29"/>
    <mergeCell ref="Q28:Q29"/>
    <mergeCell ref="R28:R29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S28:S29"/>
    <mergeCell ref="T28:T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J28:J29"/>
    <mergeCell ref="K28:K29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S32:S33"/>
    <mergeCell ref="T32:T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</mergeCells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2016-07-25T21:09:49Z</dcterms:modified>
</cp:coreProperties>
</file>