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598"/>
  </bookViews>
  <sheets>
    <sheet name="Прил 1" sheetId="1" r:id="rId1"/>
    <sheet name="Прил 2" sheetId="3" r:id="rId2"/>
  </sheets>
  <definedNames>
    <definedName name="_xlnm._FilterDatabase" localSheetId="0" hidden="1">'Прил 1'!$A$33:$Y$45</definedName>
    <definedName name="_xlnm.Print_Area" localSheetId="0">'Прил 1'!$A$1:$U$45</definedName>
  </definedNames>
  <calcPr calcId="162913"/>
</workbook>
</file>

<file path=xl/calcChain.xml><?xml version="1.0" encoding="utf-8"?>
<calcChain xmlns="http://schemas.openxmlformats.org/spreadsheetml/2006/main">
  <c r="K11" i="1" l="1"/>
  <c r="O21" i="1" l="1"/>
  <c r="N23" i="1"/>
  <c r="O23" i="1"/>
  <c r="P23" i="1"/>
  <c r="Q23" i="1"/>
  <c r="R23" i="1"/>
  <c r="N21" i="1"/>
  <c r="P21" i="1"/>
  <c r="Q21" i="1"/>
  <c r="R21" i="1"/>
  <c r="O13" i="1"/>
  <c r="O14" i="1"/>
  <c r="O15" i="1"/>
  <c r="O16" i="1"/>
  <c r="O12" i="1"/>
  <c r="O17" i="1" l="1"/>
  <c r="O11" i="1" s="1"/>
  <c r="I31" i="1"/>
  <c r="J31" i="1"/>
  <c r="K31" i="1"/>
  <c r="H31" i="1"/>
  <c r="I29" i="1"/>
  <c r="J29" i="1"/>
  <c r="K29" i="1"/>
  <c r="H29" i="1"/>
  <c r="I27" i="1"/>
  <c r="J27" i="1"/>
  <c r="K27" i="1"/>
  <c r="H27" i="1"/>
  <c r="I25" i="1"/>
  <c r="J25" i="1"/>
  <c r="K25" i="1"/>
  <c r="H25" i="1"/>
  <c r="I23" i="1"/>
  <c r="J23" i="1"/>
  <c r="K23" i="1"/>
  <c r="H23" i="1"/>
  <c r="I21" i="1"/>
  <c r="J21" i="1"/>
  <c r="K21" i="1"/>
  <c r="H21" i="1"/>
  <c r="I19" i="1"/>
  <c r="J19" i="1"/>
  <c r="N31" i="1"/>
  <c r="O31" i="1"/>
  <c r="P31" i="1"/>
  <c r="Q31" i="1"/>
  <c r="R31" i="1"/>
  <c r="M31" i="1"/>
  <c r="N29" i="1"/>
  <c r="O29" i="1"/>
  <c r="P29" i="1"/>
  <c r="Q29" i="1"/>
  <c r="R29" i="1"/>
  <c r="M29" i="1"/>
  <c r="N27" i="1"/>
  <c r="O27" i="1"/>
  <c r="P27" i="1"/>
  <c r="Q27" i="1"/>
  <c r="R27" i="1"/>
  <c r="M27" i="1"/>
  <c r="N25" i="1"/>
  <c r="N19" i="1" s="1"/>
  <c r="O25" i="1"/>
  <c r="P25" i="1"/>
  <c r="Q25" i="1"/>
  <c r="R25" i="1"/>
  <c r="M25" i="1"/>
  <c r="M23" i="1"/>
  <c r="M21" i="1"/>
  <c r="N45" i="1"/>
  <c r="O45" i="1"/>
  <c r="P45" i="1"/>
  <c r="Q45" i="1"/>
  <c r="R45" i="1"/>
  <c r="M45" i="1"/>
  <c r="N43" i="1"/>
  <c r="O43" i="1"/>
  <c r="P43" i="1"/>
  <c r="Q43" i="1"/>
  <c r="R43" i="1"/>
  <c r="M43" i="1"/>
  <c r="N41" i="1"/>
  <c r="O41" i="1"/>
  <c r="P41" i="1"/>
  <c r="Q41" i="1"/>
  <c r="R41" i="1"/>
  <c r="M41" i="1"/>
  <c r="N39" i="1"/>
  <c r="O39" i="1"/>
  <c r="P39" i="1"/>
  <c r="Q39" i="1"/>
  <c r="R39" i="1"/>
  <c r="M39" i="1"/>
  <c r="N36" i="1"/>
  <c r="O36" i="1"/>
  <c r="O33" i="1" s="1"/>
  <c r="P36" i="1"/>
  <c r="Q36" i="1"/>
  <c r="R36" i="1"/>
  <c r="M36" i="1"/>
  <c r="I45" i="1"/>
  <c r="J45" i="1"/>
  <c r="K45" i="1"/>
  <c r="H45" i="1"/>
  <c r="I43" i="1"/>
  <c r="J43" i="1"/>
  <c r="K43" i="1"/>
  <c r="H43" i="1"/>
  <c r="I41" i="1"/>
  <c r="J41" i="1"/>
  <c r="K41" i="1"/>
  <c r="H41" i="1"/>
  <c r="I39" i="1"/>
  <c r="J39" i="1"/>
  <c r="K39" i="1"/>
  <c r="H39" i="1"/>
  <c r="I36" i="1"/>
  <c r="I33" i="1" s="1"/>
  <c r="J36" i="1"/>
  <c r="J33" i="1" s="1"/>
  <c r="K36" i="1"/>
  <c r="K33" i="1" s="1"/>
  <c r="H36" i="1"/>
  <c r="H33" i="1" s="1"/>
  <c r="P33" i="1" l="1"/>
  <c r="N33" i="1"/>
  <c r="M19" i="1"/>
  <c r="K19" i="1"/>
  <c r="K9" i="1" s="1"/>
  <c r="R33" i="1"/>
  <c r="Q33" i="1"/>
  <c r="M33" i="1"/>
  <c r="O19" i="1"/>
  <c r="Q19" i="1"/>
  <c r="P19" i="1"/>
  <c r="R19" i="1"/>
  <c r="H19" i="1"/>
  <c r="N17" i="1" l="1"/>
  <c r="P17" i="1"/>
  <c r="P11" i="1" s="1"/>
  <c r="Q17" i="1"/>
  <c r="Q11" i="1" s="1"/>
  <c r="R17" i="1"/>
  <c r="M17" i="1"/>
  <c r="M11" i="1" s="1"/>
  <c r="M9" i="1" s="1"/>
  <c r="N11" i="1" l="1"/>
  <c r="N9" i="1" s="1"/>
  <c r="R11" i="1"/>
  <c r="R9" i="1" s="1"/>
  <c r="Q9" i="1"/>
  <c r="P9" i="1"/>
  <c r="O9" i="1"/>
  <c r="I17" i="1"/>
  <c r="J17" i="1"/>
  <c r="H17" i="1"/>
  <c r="I11" i="1" l="1"/>
  <c r="I9" i="1" s="1"/>
  <c r="H11" i="1"/>
  <c r="H9" i="1" s="1"/>
  <c r="J11" i="1"/>
  <c r="J9" i="1" s="1"/>
  <c r="S37" i="1"/>
  <c r="S28" i="1"/>
  <c r="S42" i="1"/>
  <c r="I13" i="3" l="1"/>
  <c r="S38" i="1" l="1"/>
  <c r="C11" i="3" l="1"/>
  <c r="S26" i="1" l="1"/>
  <c r="S24" i="1"/>
  <c r="S22" i="1"/>
  <c r="S35" i="1"/>
  <c r="S34" i="1"/>
  <c r="S20" i="1"/>
  <c r="S30" i="1"/>
  <c r="S40" i="1" l="1"/>
  <c r="S13" i="1"/>
  <c r="S14" i="1"/>
  <c r="S15" i="1"/>
  <c r="S16" i="1"/>
  <c r="S12" i="1"/>
  <c r="S44" i="1" l="1"/>
  <c r="D13" i="3" l="1"/>
  <c r="C13" i="3"/>
  <c r="I12" i="3"/>
  <c r="I11" i="3"/>
  <c r="H10" i="3"/>
  <c r="M13" i="3"/>
  <c r="N13" i="3" s="1"/>
  <c r="D12" i="3"/>
  <c r="C12" i="3"/>
  <c r="D11" i="3"/>
  <c r="I10" i="3" l="1"/>
  <c r="D10" i="3"/>
  <c r="C10" i="3"/>
  <c r="M12" i="3" l="1"/>
  <c r="N12" i="3" s="1"/>
  <c r="M11" i="3"/>
  <c r="M10" i="3" l="1"/>
  <c r="N11" i="3"/>
  <c r="N10" i="3" s="1"/>
</calcChain>
</file>

<file path=xl/sharedStrings.xml><?xml version="1.0" encoding="utf-8"?>
<sst xmlns="http://schemas.openxmlformats.org/spreadsheetml/2006/main" count="326" uniqueCount="88">
  <si>
    <t>№ п/п</t>
  </si>
  <si>
    <t>Адрес МКД</t>
  </si>
  <si>
    <t>Количество этажей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</si>
  <si>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</si>
  <si>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</si>
  <si>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</si>
  <si>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</si>
  <si>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</si>
  <si>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всего:</t>
  </si>
  <si>
    <t>в том числе:</t>
  </si>
  <si>
    <t>за счет средств Фонда содействия реформированию жилищно-коммунального хозяйства</t>
  </si>
  <si>
    <t xml:space="preserve">за счет средств краевого бюджета </t>
  </si>
  <si>
    <t>за счет средств местного бюджета</t>
  </si>
  <si>
    <t>за счет средств собственников помещений в МКД</t>
  </si>
  <si>
    <t>иные источники</t>
  </si>
  <si>
    <t>кв.м</t>
  </si>
  <si>
    <t>чел.</t>
  </si>
  <si>
    <t>руб.</t>
  </si>
  <si>
    <t>руб./кв.м</t>
  </si>
  <si>
    <t>Х</t>
  </si>
  <si>
    <t>ед.</t>
  </si>
  <si>
    <t>кв.м.</t>
  </si>
  <si>
    <t>Планируемый год проведения капитального ремонта</t>
  </si>
  <si>
    <t>Общая площадь МКД, всего</t>
  </si>
  <si>
    <t>Количество МКД</t>
  </si>
  <si>
    <t>I    квартал</t>
  </si>
  <si>
    <t>II    квартал</t>
  </si>
  <si>
    <t>III    квартал</t>
  </si>
  <si>
    <t>IV    квартал</t>
  </si>
  <si>
    <t>II     квартал</t>
  </si>
  <si>
    <t>III     квартал</t>
  </si>
  <si>
    <t>Код многоквартирного дома</t>
  </si>
  <si>
    <t>Способ формирования фонда капитального ремонта (РО - счет регионального оператора, СС- специальный счет)</t>
  </si>
  <si>
    <t>Cтоимость работ</t>
  </si>
  <si>
    <t>Год постройки</t>
  </si>
  <si>
    <t>стоимость услуг и (или) работ по капитальному ремонту</t>
  </si>
  <si>
    <t>Вид работ по капитальному ремонту общего имущества многоквартирного дома</t>
  </si>
  <si>
    <t xml:space="preserve">Год завершения последнего капитального ремонта </t>
  </si>
  <si>
    <t>в том числе, общая площадь жилых (нежилых) помещений:</t>
  </si>
  <si>
    <t>Количество жителей, зарегистрированных в МКД на  дату утверждения краткосрочного плана</t>
  </si>
  <si>
    <t>1</t>
  </si>
  <si>
    <t xml:space="preserve">(наименование муниципального образования)             </t>
  </si>
  <si>
    <t>Итого по многоквартирному дому:</t>
  </si>
  <si>
    <t>Общая площадь крыши</t>
  </si>
  <si>
    <t>2020 год</t>
  </si>
  <si>
    <t>РО</t>
  </si>
  <si>
    <t>ремонт крыши</t>
  </si>
  <si>
    <t>ремонт ВДИС теплоснабжения</t>
  </si>
  <si>
    <t>ремонт ВДИС электроснабжения</t>
  </si>
  <si>
    <t>ремонт ВДИС водоотведения</t>
  </si>
  <si>
    <t>29.25</t>
  </si>
  <si>
    <t>ремонт фасада</t>
  </si>
  <si>
    <t>2021 год</t>
  </si>
  <si>
    <t>2022 год</t>
  </si>
  <si>
    <t>Всего по городскому округу "посёлок Палана" за период 2020 -2022 годов</t>
  </si>
  <si>
    <t>Итого по городскому округу "посёлок Палана" за 2020 год</t>
  </si>
  <si>
    <t>Всего по городскому округу "посёлок Палана"</t>
  </si>
  <si>
    <t>1.1</t>
  </si>
  <si>
    <t>пгт. Палана, ул. Космонавтов, д. 7</t>
  </si>
  <si>
    <t>пгт. Палана, ул. Обухова, д. 3</t>
  </si>
  <si>
    <t>пгт. Палана, ул. Обухова, д. 23</t>
  </si>
  <si>
    <t>пгт. Палана, ул. Космонавтов, д. 4</t>
  </si>
  <si>
    <t>пгт. Палана, ул. Космонавтов, д. 5</t>
  </si>
  <si>
    <t>пгт. Палана, ул. Космонавтов, д. 9</t>
  </si>
  <si>
    <t>Итого по городскому округу "посёлок Палана" за 2021 год</t>
  </si>
  <si>
    <t>Итого по городскому округу "посёлок Палана" за 2022 год</t>
  </si>
  <si>
    <t>ремонт ВДИС горячего водоснабжения</t>
  </si>
  <si>
    <t>ремонт ВДИС холодного водоснабжения</t>
  </si>
  <si>
    <t>разработка ПСД ВДИС холодного водоснабжения</t>
  </si>
  <si>
    <t>11.25</t>
  </si>
  <si>
    <t>пгт. Палана, ул. имени Г.И.Чубарова, д. 8</t>
  </si>
  <si>
    <t>2</t>
  </si>
  <si>
    <t>2.1</t>
  </si>
  <si>
    <t>2.2</t>
  </si>
  <si>
    <t>2.3</t>
  </si>
  <si>
    <t>2.4</t>
  </si>
  <si>
    <t>2.5</t>
  </si>
  <si>
    <t>2.6</t>
  </si>
  <si>
    <t>3</t>
  </si>
  <si>
    <t>3.1</t>
  </si>
  <si>
    <t>3.2</t>
  </si>
  <si>
    <t>3.3</t>
  </si>
  <si>
    <t>3.4</t>
  </si>
  <si>
    <t>3.5</t>
  </si>
  <si>
    <r>
      <t xml:space="preserve">Планируемые показатели выполнения краткосрочного плана реализации реализации региональной программы капитального ремонта общего имущества многоквартирных домов в Камчатском крае на 2014-2043 годы 
по городскому округу "посёлок Палана"  на 2020 - 2022 годы
</t>
    </r>
    <r>
      <rPr>
        <i/>
        <sz val="14"/>
        <rFont val="Times New Roman"/>
        <family val="1"/>
        <charset val="204"/>
      </rPr>
      <t xml:space="preserve"> </t>
    </r>
  </si>
  <si>
    <r>
      <t xml:space="preserve">1. Перечень многоквартирных домов, включенных в краткосрочный план реализации региональной программы капитального ремонта общего имущества многоквартирных домов в Камчатском крае на 2014-2043 годы по городскому округу "посёлок Палана" на 2020 - 2022 годы
  </t>
    </r>
    <r>
      <rPr>
        <i/>
        <sz val="14"/>
        <rFont val="Times New Roman"/>
        <family val="1"/>
        <charset val="204"/>
      </rPr>
      <t>(наименование муниципального образования)</t>
    </r>
  </si>
  <si>
    <t xml:space="preserve">Приложение 2
к постановлению Администрации
городского округа "посёлок Палана" 
от 19.05.2021 №  120 </t>
  </si>
  <si>
    <t>Приложение 1 
к постановлению Администрации
городского округа "посёлок Палана" 
от 19.05.2021_ № 120_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</si>
</sst>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</font>
    <font>
      <b/>
      <i/>
      <sz val="15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4" fontId="4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/>
    <xf numFmtId="0" fontId="4" fillId="0" borderId="5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43" fontId="6" fillId="0" borderId="0" xfId="0" applyNumberFormat="1" applyFont="1" applyFill="1"/>
    <xf numFmtId="0" fontId="1" fillId="0" borderId="5" xfId="0" applyNumberFormat="1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left" vertical="center"/>
    </xf>
    <xf numFmtId="3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3" fontId="3" fillId="0" borderId="0" xfId="0" applyNumberFormat="1" applyFont="1" applyFill="1"/>
    <xf numFmtId="3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 wrapText="1"/>
    </xf>
    <xf numFmtId="3" fontId="3" fillId="0" borderId="0" xfId="0" applyNumberFormat="1" applyFont="1" applyFill="1" applyAlignment="1">
      <alignment wrapText="1" shrinkToFit="1"/>
    </xf>
    <xf numFmtId="49" fontId="4" fillId="0" borderId="5" xfId="0" applyNumberFormat="1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vertical="center" wrapText="1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top" wrapText="1"/>
    </xf>
    <xf numFmtId="0" fontId="8" fillId="0" borderId="0" xfId="0" applyFont="1" applyFill="1"/>
    <xf numFmtId="4" fontId="6" fillId="0" borderId="0" xfId="0" applyNumberFormat="1" applyFont="1" applyFill="1"/>
    <xf numFmtId="4" fontId="8" fillId="0" borderId="0" xfId="0" applyNumberFormat="1" applyFont="1" applyFill="1"/>
    <xf numFmtId="3" fontId="4" fillId="0" borderId="5" xfId="0" applyNumberFormat="1" applyFont="1" applyFill="1" applyBorder="1" applyAlignment="1">
      <alignment horizontal="center" vertical="center" textRotation="90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wrapText="1" shrinkToFi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1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43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5" fillId="0" borderId="0" xfId="0" applyFont="1"/>
    <xf numFmtId="3" fontId="4" fillId="0" borderId="5" xfId="0" applyNumberFormat="1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/>
    <xf numFmtId="49" fontId="1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4" fontId="6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Alignment="1">
      <alignment horizontal="right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 wrapText="1"/>
    </xf>
    <xf numFmtId="0" fontId="12" fillId="0" borderId="1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textRotation="90" wrapText="1"/>
    </xf>
    <xf numFmtId="3" fontId="4" fillId="0" borderId="7" xfId="0" applyNumberFormat="1" applyFont="1" applyFill="1" applyBorder="1" applyAlignment="1">
      <alignment horizontal="center" vertical="center" textRotation="90" wrapText="1"/>
    </xf>
    <xf numFmtId="3" fontId="4" fillId="0" borderId="2" xfId="0" applyNumberFormat="1" applyFont="1" applyFill="1" applyBorder="1" applyAlignment="1">
      <alignment horizontal="center" vertical="center" textRotation="90" wrapText="1" shrinkToFit="1"/>
    </xf>
    <xf numFmtId="3" fontId="4" fillId="0" borderId="6" xfId="0" applyNumberFormat="1" applyFont="1" applyFill="1" applyBorder="1" applyAlignment="1">
      <alignment horizontal="center" vertical="center" textRotation="90" wrapText="1" shrinkToFit="1"/>
    </xf>
    <xf numFmtId="3" fontId="4" fillId="0" borderId="7" xfId="0" applyNumberFormat="1" applyFont="1" applyFill="1" applyBorder="1" applyAlignment="1">
      <alignment horizontal="center" vertical="center" textRotation="90" wrapText="1" shrinkToFit="1"/>
    </xf>
    <xf numFmtId="3" fontId="4" fillId="0" borderId="6" xfId="0" applyNumberFormat="1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90"/>
    </xf>
    <xf numFmtId="3" fontId="4" fillId="0" borderId="5" xfId="0" applyNumberFormat="1" applyFont="1" applyFill="1" applyBorder="1" applyAlignment="1">
      <alignment horizontal="center" vertical="center" textRotation="90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90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2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abSelected="1" zoomScale="77" zoomScaleNormal="77" zoomScaleSheetLayoutView="70" zoomScalePageLayoutView="70" workbookViewId="0">
      <selection activeCell="I2" sqref="I2:U2"/>
    </sheetView>
  </sheetViews>
  <sheetFormatPr defaultRowHeight="15" x14ac:dyDescent="0.25"/>
  <cols>
    <col min="1" max="1" width="7.42578125" style="13" bestFit="1" customWidth="1"/>
    <col min="2" max="2" width="42.140625" style="13" customWidth="1"/>
    <col min="3" max="3" width="9" style="13" customWidth="1"/>
    <col min="4" max="5" width="6.5703125" style="13" customWidth="1"/>
    <col min="6" max="6" width="10.140625" style="13" customWidth="1"/>
    <col min="7" max="7" width="7.28515625" style="13" customWidth="1"/>
    <col min="8" max="8" width="11" style="14" customWidth="1"/>
    <col min="9" max="9" width="11.28515625" style="14" customWidth="1"/>
    <col min="10" max="10" width="10" style="14" customWidth="1"/>
    <col min="11" max="11" width="9.42578125" style="14" customWidth="1"/>
    <col min="12" max="12" width="33.7109375" style="18" customWidth="1"/>
    <col min="13" max="13" width="14.85546875" style="14" customWidth="1"/>
    <col min="14" max="14" width="10.42578125" style="14" customWidth="1"/>
    <col min="15" max="15" width="13.42578125" style="14" customWidth="1"/>
    <col min="16" max="16" width="10.85546875" style="14" customWidth="1"/>
    <col min="17" max="17" width="15" style="14" customWidth="1"/>
    <col min="18" max="18" width="13.5703125" style="14" customWidth="1"/>
    <col min="19" max="20" width="10" style="14" customWidth="1"/>
    <col min="21" max="21" width="12" style="13" customWidth="1"/>
    <col min="22" max="23" width="15" style="13" bestFit="1" customWidth="1"/>
    <col min="24" max="24" width="13.42578125" style="13" customWidth="1"/>
    <col min="25" max="25" width="13.28515625" style="13" customWidth="1"/>
    <col min="26" max="223" width="9.140625" style="13"/>
    <col min="224" max="224" width="6.140625" style="13" bestFit="1" customWidth="1"/>
    <col min="225" max="225" width="36.140625" style="13" customWidth="1"/>
    <col min="226" max="227" width="6.5703125" style="13" customWidth="1"/>
    <col min="228" max="228" width="20.85546875" style="13" bestFit="1" customWidth="1"/>
    <col min="229" max="230" width="4" style="13" bestFit="1" customWidth="1"/>
    <col min="231" max="234" width="8.7109375" style="13" customWidth="1"/>
    <col min="235" max="235" width="13" style="13" customWidth="1"/>
    <col min="236" max="239" width="13.140625" style="13" customWidth="1"/>
    <col min="240" max="240" width="5" style="13" bestFit="1" customWidth="1"/>
    <col min="241" max="242" width="9.85546875" style="13" customWidth="1"/>
    <col min="243" max="243" width="11.28515625" style="13" customWidth="1"/>
    <col min="244" max="479" width="9.140625" style="13"/>
    <col min="480" max="480" width="6.140625" style="13" bestFit="1" customWidth="1"/>
    <col min="481" max="481" width="36.140625" style="13" customWidth="1"/>
    <col min="482" max="483" width="6.5703125" style="13" customWidth="1"/>
    <col min="484" max="484" width="20.85546875" style="13" bestFit="1" customWidth="1"/>
    <col min="485" max="486" width="4" style="13" bestFit="1" customWidth="1"/>
    <col min="487" max="490" width="8.7109375" style="13" customWidth="1"/>
    <col min="491" max="491" width="13" style="13" customWidth="1"/>
    <col min="492" max="495" width="13.140625" style="13" customWidth="1"/>
    <col min="496" max="496" width="5" style="13" bestFit="1" customWidth="1"/>
    <col min="497" max="498" width="9.85546875" style="13" customWidth="1"/>
    <col min="499" max="499" width="11.28515625" style="13" customWidth="1"/>
    <col min="500" max="735" width="9.140625" style="13"/>
    <col min="736" max="736" width="6.140625" style="13" bestFit="1" customWidth="1"/>
    <col min="737" max="737" width="36.140625" style="13" customWidth="1"/>
    <col min="738" max="739" width="6.5703125" style="13" customWidth="1"/>
    <col min="740" max="740" width="20.85546875" style="13" bestFit="1" customWidth="1"/>
    <col min="741" max="742" width="4" style="13" bestFit="1" customWidth="1"/>
    <col min="743" max="746" width="8.7109375" style="13" customWidth="1"/>
    <col min="747" max="747" width="13" style="13" customWidth="1"/>
    <col min="748" max="751" width="13.140625" style="13" customWidth="1"/>
    <col min="752" max="752" width="5" style="13" bestFit="1" customWidth="1"/>
    <col min="753" max="754" width="9.85546875" style="13" customWidth="1"/>
    <col min="755" max="755" width="11.28515625" style="13" customWidth="1"/>
    <col min="756" max="991" width="9.140625" style="13"/>
    <col min="992" max="992" width="6.140625" style="13" bestFit="1" customWidth="1"/>
    <col min="993" max="993" width="36.140625" style="13" customWidth="1"/>
    <col min="994" max="995" width="6.5703125" style="13" customWidth="1"/>
    <col min="996" max="996" width="20.85546875" style="13" bestFit="1" customWidth="1"/>
    <col min="997" max="998" width="4" style="13" bestFit="1" customWidth="1"/>
    <col min="999" max="1002" width="8.7109375" style="13" customWidth="1"/>
    <col min="1003" max="1003" width="13" style="13" customWidth="1"/>
    <col min="1004" max="1007" width="13.140625" style="13" customWidth="1"/>
    <col min="1008" max="1008" width="5" style="13" bestFit="1" customWidth="1"/>
    <col min="1009" max="1010" width="9.85546875" style="13" customWidth="1"/>
    <col min="1011" max="1011" width="11.28515625" style="13" customWidth="1"/>
    <col min="1012" max="1247" width="9.140625" style="13"/>
    <col min="1248" max="1248" width="6.140625" style="13" bestFit="1" customWidth="1"/>
    <col min="1249" max="1249" width="36.140625" style="13" customWidth="1"/>
    <col min="1250" max="1251" width="6.5703125" style="13" customWidth="1"/>
    <col min="1252" max="1252" width="20.85546875" style="13" bestFit="1" customWidth="1"/>
    <col min="1253" max="1254" width="4" style="13" bestFit="1" customWidth="1"/>
    <col min="1255" max="1258" width="8.7109375" style="13" customWidth="1"/>
    <col min="1259" max="1259" width="13" style="13" customWidth="1"/>
    <col min="1260" max="1263" width="13.140625" style="13" customWidth="1"/>
    <col min="1264" max="1264" width="5" style="13" bestFit="1" customWidth="1"/>
    <col min="1265" max="1266" width="9.85546875" style="13" customWidth="1"/>
    <col min="1267" max="1267" width="11.28515625" style="13" customWidth="1"/>
    <col min="1268" max="1503" width="9.140625" style="13"/>
    <col min="1504" max="1504" width="6.140625" style="13" bestFit="1" customWidth="1"/>
    <col min="1505" max="1505" width="36.140625" style="13" customWidth="1"/>
    <col min="1506" max="1507" width="6.5703125" style="13" customWidth="1"/>
    <col min="1508" max="1508" width="20.85546875" style="13" bestFit="1" customWidth="1"/>
    <col min="1509" max="1510" width="4" style="13" bestFit="1" customWidth="1"/>
    <col min="1511" max="1514" width="8.7109375" style="13" customWidth="1"/>
    <col min="1515" max="1515" width="13" style="13" customWidth="1"/>
    <col min="1516" max="1519" width="13.140625" style="13" customWidth="1"/>
    <col min="1520" max="1520" width="5" style="13" bestFit="1" customWidth="1"/>
    <col min="1521" max="1522" width="9.85546875" style="13" customWidth="1"/>
    <col min="1523" max="1523" width="11.28515625" style="13" customWidth="1"/>
    <col min="1524" max="1759" width="9.140625" style="13"/>
    <col min="1760" max="1760" width="6.140625" style="13" bestFit="1" customWidth="1"/>
    <col min="1761" max="1761" width="36.140625" style="13" customWidth="1"/>
    <col min="1762" max="1763" width="6.5703125" style="13" customWidth="1"/>
    <col min="1764" max="1764" width="20.85546875" style="13" bestFit="1" customWidth="1"/>
    <col min="1765" max="1766" width="4" style="13" bestFit="1" customWidth="1"/>
    <col min="1767" max="1770" width="8.7109375" style="13" customWidth="1"/>
    <col min="1771" max="1771" width="13" style="13" customWidth="1"/>
    <col min="1772" max="1775" width="13.140625" style="13" customWidth="1"/>
    <col min="1776" max="1776" width="5" style="13" bestFit="1" customWidth="1"/>
    <col min="1777" max="1778" width="9.85546875" style="13" customWidth="1"/>
    <col min="1779" max="1779" width="11.28515625" style="13" customWidth="1"/>
    <col min="1780" max="2015" width="9.140625" style="13"/>
    <col min="2016" max="2016" width="6.140625" style="13" bestFit="1" customWidth="1"/>
    <col min="2017" max="2017" width="36.140625" style="13" customWidth="1"/>
    <col min="2018" max="2019" width="6.5703125" style="13" customWidth="1"/>
    <col min="2020" max="2020" width="20.85546875" style="13" bestFit="1" customWidth="1"/>
    <col min="2021" max="2022" width="4" style="13" bestFit="1" customWidth="1"/>
    <col min="2023" max="2026" width="8.7109375" style="13" customWidth="1"/>
    <col min="2027" max="2027" width="13" style="13" customWidth="1"/>
    <col min="2028" max="2031" width="13.140625" style="13" customWidth="1"/>
    <col min="2032" max="2032" width="5" style="13" bestFit="1" customWidth="1"/>
    <col min="2033" max="2034" width="9.85546875" style="13" customWidth="1"/>
    <col min="2035" max="2035" width="11.28515625" style="13" customWidth="1"/>
    <col min="2036" max="2271" width="9.140625" style="13"/>
    <col min="2272" max="2272" width="6.140625" style="13" bestFit="1" customWidth="1"/>
    <col min="2273" max="2273" width="36.140625" style="13" customWidth="1"/>
    <col min="2274" max="2275" width="6.5703125" style="13" customWidth="1"/>
    <col min="2276" max="2276" width="20.85546875" style="13" bestFit="1" customWidth="1"/>
    <col min="2277" max="2278" width="4" style="13" bestFit="1" customWidth="1"/>
    <col min="2279" max="2282" width="8.7109375" style="13" customWidth="1"/>
    <col min="2283" max="2283" width="13" style="13" customWidth="1"/>
    <col min="2284" max="2287" width="13.140625" style="13" customWidth="1"/>
    <col min="2288" max="2288" width="5" style="13" bestFit="1" customWidth="1"/>
    <col min="2289" max="2290" width="9.85546875" style="13" customWidth="1"/>
    <col min="2291" max="2291" width="11.28515625" style="13" customWidth="1"/>
    <col min="2292" max="2527" width="9.140625" style="13"/>
    <col min="2528" max="2528" width="6.140625" style="13" bestFit="1" customWidth="1"/>
    <col min="2529" max="2529" width="36.140625" style="13" customWidth="1"/>
    <col min="2530" max="2531" width="6.5703125" style="13" customWidth="1"/>
    <col min="2532" max="2532" width="20.85546875" style="13" bestFit="1" customWidth="1"/>
    <col min="2533" max="2534" width="4" style="13" bestFit="1" customWidth="1"/>
    <col min="2535" max="2538" width="8.7109375" style="13" customWidth="1"/>
    <col min="2539" max="2539" width="13" style="13" customWidth="1"/>
    <col min="2540" max="2543" width="13.140625" style="13" customWidth="1"/>
    <col min="2544" max="2544" width="5" style="13" bestFit="1" customWidth="1"/>
    <col min="2545" max="2546" width="9.85546875" style="13" customWidth="1"/>
    <col min="2547" max="2547" width="11.28515625" style="13" customWidth="1"/>
    <col min="2548" max="2783" width="9.140625" style="13"/>
    <col min="2784" max="2784" width="6.140625" style="13" bestFit="1" customWidth="1"/>
    <col min="2785" max="2785" width="36.140625" style="13" customWidth="1"/>
    <col min="2786" max="2787" width="6.5703125" style="13" customWidth="1"/>
    <col min="2788" max="2788" width="20.85546875" style="13" bestFit="1" customWidth="1"/>
    <col min="2789" max="2790" width="4" style="13" bestFit="1" customWidth="1"/>
    <col min="2791" max="2794" width="8.7109375" style="13" customWidth="1"/>
    <col min="2795" max="2795" width="13" style="13" customWidth="1"/>
    <col min="2796" max="2799" width="13.140625" style="13" customWidth="1"/>
    <col min="2800" max="2800" width="5" style="13" bestFit="1" customWidth="1"/>
    <col min="2801" max="2802" width="9.85546875" style="13" customWidth="1"/>
    <col min="2803" max="2803" width="11.28515625" style="13" customWidth="1"/>
    <col min="2804" max="3039" width="9.140625" style="13"/>
    <col min="3040" max="3040" width="6.140625" style="13" bestFit="1" customWidth="1"/>
    <col min="3041" max="3041" width="36.140625" style="13" customWidth="1"/>
    <col min="3042" max="3043" width="6.5703125" style="13" customWidth="1"/>
    <col min="3044" max="3044" width="20.85546875" style="13" bestFit="1" customWidth="1"/>
    <col min="3045" max="3046" width="4" style="13" bestFit="1" customWidth="1"/>
    <col min="3047" max="3050" width="8.7109375" style="13" customWidth="1"/>
    <col min="3051" max="3051" width="13" style="13" customWidth="1"/>
    <col min="3052" max="3055" width="13.140625" style="13" customWidth="1"/>
    <col min="3056" max="3056" width="5" style="13" bestFit="1" customWidth="1"/>
    <col min="3057" max="3058" width="9.85546875" style="13" customWidth="1"/>
    <col min="3059" max="3059" width="11.28515625" style="13" customWidth="1"/>
    <col min="3060" max="3295" width="9.140625" style="13"/>
    <col min="3296" max="3296" width="6.140625" style="13" bestFit="1" customWidth="1"/>
    <col min="3297" max="3297" width="36.140625" style="13" customWidth="1"/>
    <col min="3298" max="3299" width="6.5703125" style="13" customWidth="1"/>
    <col min="3300" max="3300" width="20.85546875" style="13" bestFit="1" customWidth="1"/>
    <col min="3301" max="3302" width="4" style="13" bestFit="1" customWidth="1"/>
    <col min="3303" max="3306" width="8.7109375" style="13" customWidth="1"/>
    <col min="3307" max="3307" width="13" style="13" customWidth="1"/>
    <col min="3308" max="3311" width="13.140625" style="13" customWidth="1"/>
    <col min="3312" max="3312" width="5" style="13" bestFit="1" customWidth="1"/>
    <col min="3313" max="3314" width="9.85546875" style="13" customWidth="1"/>
    <col min="3315" max="3315" width="11.28515625" style="13" customWidth="1"/>
    <col min="3316" max="3551" width="9.140625" style="13"/>
    <col min="3552" max="3552" width="6.140625" style="13" bestFit="1" customWidth="1"/>
    <col min="3553" max="3553" width="36.140625" style="13" customWidth="1"/>
    <col min="3554" max="3555" width="6.5703125" style="13" customWidth="1"/>
    <col min="3556" max="3556" width="20.85546875" style="13" bestFit="1" customWidth="1"/>
    <col min="3557" max="3558" width="4" style="13" bestFit="1" customWidth="1"/>
    <col min="3559" max="3562" width="8.7109375" style="13" customWidth="1"/>
    <col min="3563" max="3563" width="13" style="13" customWidth="1"/>
    <col min="3564" max="3567" width="13.140625" style="13" customWidth="1"/>
    <col min="3568" max="3568" width="5" style="13" bestFit="1" customWidth="1"/>
    <col min="3569" max="3570" width="9.85546875" style="13" customWidth="1"/>
    <col min="3571" max="3571" width="11.28515625" style="13" customWidth="1"/>
    <col min="3572" max="3807" width="9.140625" style="13"/>
    <col min="3808" max="3808" width="6.140625" style="13" bestFit="1" customWidth="1"/>
    <col min="3809" max="3809" width="36.140625" style="13" customWidth="1"/>
    <col min="3810" max="3811" width="6.5703125" style="13" customWidth="1"/>
    <col min="3812" max="3812" width="20.85546875" style="13" bestFit="1" customWidth="1"/>
    <col min="3813" max="3814" width="4" style="13" bestFit="1" customWidth="1"/>
    <col min="3815" max="3818" width="8.7109375" style="13" customWidth="1"/>
    <col min="3819" max="3819" width="13" style="13" customWidth="1"/>
    <col min="3820" max="3823" width="13.140625" style="13" customWidth="1"/>
    <col min="3824" max="3824" width="5" style="13" bestFit="1" customWidth="1"/>
    <col min="3825" max="3826" width="9.85546875" style="13" customWidth="1"/>
    <col min="3827" max="3827" width="11.28515625" style="13" customWidth="1"/>
    <col min="3828" max="4063" width="9.140625" style="13"/>
    <col min="4064" max="4064" width="6.140625" style="13" bestFit="1" customWidth="1"/>
    <col min="4065" max="4065" width="36.140625" style="13" customWidth="1"/>
    <col min="4066" max="4067" width="6.5703125" style="13" customWidth="1"/>
    <col min="4068" max="4068" width="20.85546875" style="13" bestFit="1" customWidth="1"/>
    <col min="4069" max="4070" width="4" style="13" bestFit="1" customWidth="1"/>
    <col min="4071" max="4074" width="8.7109375" style="13" customWidth="1"/>
    <col min="4075" max="4075" width="13" style="13" customWidth="1"/>
    <col min="4076" max="4079" width="13.140625" style="13" customWidth="1"/>
    <col min="4080" max="4080" width="5" style="13" bestFit="1" customWidth="1"/>
    <col min="4081" max="4082" width="9.85546875" style="13" customWidth="1"/>
    <col min="4083" max="4083" width="11.28515625" style="13" customWidth="1"/>
    <col min="4084" max="4319" width="9.140625" style="13"/>
    <col min="4320" max="4320" width="6.140625" style="13" bestFit="1" customWidth="1"/>
    <col min="4321" max="4321" width="36.140625" style="13" customWidth="1"/>
    <col min="4322" max="4323" width="6.5703125" style="13" customWidth="1"/>
    <col min="4324" max="4324" width="20.85546875" style="13" bestFit="1" customWidth="1"/>
    <col min="4325" max="4326" width="4" style="13" bestFit="1" customWidth="1"/>
    <col min="4327" max="4330" width="8.7109375" style="13" customWidth="1"/>
    <col min="4331" max="4331" width="13" style="13" customWidth="1"/>
    <col min="4332" max="4335" width="13.140625" style="13" customWidth="1"/>
    <col min="4336" max="4336" width="5" style="13" bestFit="1" customWidth="1"/>
    <col min="4337" max="4338" width="9.85546875" style="13" customWidth="1"/>
    <col min="4339" max="4339" width="11.28515625" style="13" customWidth="1"/>
    <col min="4340" max="4575" width="9.140625" style="13"/>
    <col min="4576" max="4576" width="6.140625" style="13" bestFit="1" customWidth="1"/>
    <col min="4577" max="4577" width="36.140625" style="13" customWidth="1"/>
    <col min="4578" max="4579" width="6.5703125" style="13" customWidth="1"/>
    <col min="4580" max="4580" width="20.85546875" style="13" bestFit="1" customWidth="1"/>
    <col min="4581" max="4582" width="4" style="13" bestFit="1" customWidth="1"/>
    <col min="4583" max="4586" width="8.7109375" style="13" customWidth="1"/>
    <col min="4587" max="4587" width="13" style="13" customWidth="1"/>
    <col min="4588" max="4591" width="13.140625" style="13" customWidth="1"/>
    <col min="4592" max="4592" width="5" style="13" bestFit="1" customWidth="1"/>
    <col min="4593" max="4594" width="9.85546875" style="13" customWidth="1"/>
    <col min="4595" max="4595" width="11.28515625" style="13" customWidth="1"/>
    <col min="4596" max="4831" width="9.140625" style="13"/>
    <col min="4832" max="4832" width="6.140625" style="13" bestFit="1" customWidth="1"/>
    <col min="4833" max="4833" width="36.140625" style="13" customWidth="1"/>
    <col min="4834" max="4835" width="6.5703125" style="13" customWidth="1"/>
    <col min="4836" max="4836" width="20.85546875" style="13" bestFit="1" customWidth="1"/>
    <col min="4837" max="4838" width="4" style="13" bestFit="1" customWidth="1"/>
    <col min="4839" max="4842" width="8.7109375" style="13" customWidth="1"/>
    <col min="4843" max="4843" width="13" style="13" customWidth="1"/>
    <col min="4844" max="4847" width="13.140625" style="13" customWidth="1"/>
    <col min="4848" max="4848" width="5" style="13" bestFit="1" customWidth="1"/>
    <col min="4849" max="4850" width="9.85546875" style="13" customWidth="1"/>
    <col min="4851" max="4851" width="11.28515625" style="13" customWidth="1"/>
    <col min="4852" max="5087" width="9.140625" style="13"/>
    <col min="5088" max="5088" width="6.140625" style="13" bestFit="1" customWidth="1"/>
    <col min="5089" max="5089" width="36.140625" style="13" customWidth="1"/>
    <col min="5090" max="5091" width="6.5703125" style="13" customWidth="1"/>
    <col min="5092" max="5092" width="20.85546875" style="13" bestFit="1" customWidth="1"/>
    <col min="5093" max="5094" width="4" style="13" bestFit="1" customWidth="1"/>
    <col min="5095" max="5098" width="8.7109375" style="13" customWidth="1"/>
    <col min="5099" max="5099" width="13" style="13" customWidth="1"/>
    <col min="5100" max="5103" width="13.140625" style="13" customWidth="1"/>
    <col min="5104" max="5104" width="5" style="13" bestFit="1" customWidth="1"/>
    <col min="5105" max="5106" width="9.85546875" style="13" customWidth="1"/>
    <col min="5107" max="5107" width="11.28515625" style="13" customWidth="1"/>
    <col min="5108" max="5343" width="9.140625" style="13"/>
    <col min="5344" max="5344" width="6.140625" style="13" bestFit="1" customWidth="1"/>
    <col min="5345" max="5345" width="36.140625" style="13" customWidth="1"/>
    <col min="5346" max="5347" width="6.5703125" style="13" customWidth="1"/>
    <col min="5348" max="5348" width="20.85546875" style="13" bestFit="1" customWidth="1"/>
    <col min="5349" max="5350" width="4" style="13" bestFit="1" customWidth="1"/>
    <col min="5351" max="5354" width="8.7109375" style="13" customWidth="1"/>
    <col min="5355" max="5355" width="13" style="13" customWidth="1"/>
    <col min="5356" max="5359" width="13.140625" style="13" customWidth="1"/>
    <col min="5360" max="5360" width="5" style="13" bestFit="1" customWidth="1"/>
    <col min="5361" max="5362" width="9.85546875" style="13" customWidth="1"/>
    <col min="5363" max="5363" width="11.28515625" style="13" customWidth="1"/>
    <col min="5364" max="5599" width="9.140625" style="13"/>
    <col min="5600" max="5600" width="6.140625" style="13" bestFit="1" customWidth="1"/>
    <col min="5601" max="5601" width="36.140625" style="13" customWidth="1"/>
    <col min="5602" max="5603" width="6.5703125" style="13" customWidth="1"/>
    <col min="5604" max="5604" width="20.85546875" style="13" bestFit="1" customWidth="1"/>
    <col min="5605" max="5606" width="4" style="13" bestFit="1" customWidth="1"/>
    <col min="5607" max="5610" width="8.7109375" style="13" customWidth="1"/>
    <col min="5611" max="5611" width="13" style="13" customWidth="1"/>
    <col min="5612" max="5615" width="13.140625" style="13" customWidth="1"/>
    <col min="5616" max="5616" width="5" style="13" bestFit="1" customWidth="1"/>
    <col min="5617" max="5618" width="9.85546875" style="13" customWidth="1"/>
    <col min="5619" max="5619" width="11.28515625" style="13" customWidth="1"/>
    <col min="5620" max="5855" width="9.140625" style="13"/>
    <col min="5856" max="5856" width="6.140625" style="13" bestFit="1" customWidth="1"/>
    <col min="5857" max="5857" width="36.140625" style="13" customWidth="1"/>
    <col min="5858" max="5859" width="6.5703125" style="13" customWidth="1"/>
    <col min="5860" max="5860" width="20.85546875" style="13" bestFit="1" customWidth="1"/>
    <col min="5861" max="5862" width="4" style="13" bestFit="1" customWidth="1"/>
    <col min="5863" max="5866" width="8.7109375" style="13" customWidth="1"/>
    <col min="5867" max="5867" width="13" style="13" customWidth="1"/>
    <col min="5868" max="5871" width="13.140625" style="13" customWidth="1"/>
    <col min="5872" max="5872" width="5" style="13" bestFit="1" customWidth="1"/>
    <col min="5873" max="5874" width="9.85546875" style="13" customWidth="1"/>
    <col min="5875" max="5875" width="11.28515625" style="13" customWidth="1"/>
    <col min="5876" max="6111" width="9.140625" style="13"/>
    <col min="6112" max="6112" width="6.140625" style="13" bestFit="1" customWidth="1"/>
    <col min="6113" max="6113" width="36.140625" style="13" customWidth="1"/>
    <col min="6114" max="6115" width="6.5703125" style="13" customWidth="1"/>
    <col min="6116" max="6116" width="20.85546875" style="13" bestFit="1" customWidth="1"/>
    <col min="6117" max="6118" width="4" style="13" bestFit="1" customWidth="1"/>
    <col min="6119" max="6122" width="8.7109375" style="13" customWidth="1"/>
    <col min="6123" max="6123" width="13" style="13" customWidth="1"/>
    <col min="6124" max="6127" width="13.140625" style="13" customWidth="1"/>
    <col min="6128" max="6128" width="5" style="13" bestFit="1" customWidth="1"/>
    <col min="6129" max="6130" width="9.85546875" style="13" customWidth="1"/>
    <col min="6131" max="6131" width="11.28515625" style="13" customWidth="1"/>
    <col min="6132" max="6367" width="9.140625" style="13"/>
    <col min="6368" max="6368" width="6.140625" style="13" bestFit="1" customWidth="1"/>
    <col min="6369" max="6369" width="36.140625" style="13" customWidth="1"/>
    <col min="6370" max="6371" width="6.5703125" style="13" customWidth="1"/>
    <col min="6372" max="6372" width="20.85546875" style="13" bestFit="1" customWidth="1"/>
    <col min="6373" max="6374" width="4" style="13" bestFit="1" customWidth="1"/>
    <col min="6375" max="6378" width="8.7109375" style="13" customWidth="1"/>
    <col min="6379" max="6379" width="13" style="13" customWidth="1"/>
    <col min="6380" max="6383" width="13.140625" style="13" customWidth="1"/>
    <col min="6384" max="6384" width="5" style="13" bestFit="1" customWidth="1"/>
    <col min="6385" max="6386" width="9.85546875" style="13" customWidth="1"/>
    <col min="6387" max="6387" width="11.28515625" style="13" customWidth="1"/>
    <col min="6388" max="6623" width="9.140625" style="13"/>
    <col min="6624" max="6624" width="6.140625" style="13" bestFit="1" customWidth="1"/>
    <col min="6625" max="6625" width="36.140625" style="13" customWidth="1"/>
    <col min="6626" max="6627" width="6.5703125" style="13" customWidth="1"/>
    <col min="6628" max="6628" width="20.85546875" style="13" bestFit="1" customWidth="1"/>
    <col min="6629" max="6630" width="4" style="13" bestFit="1" customWidth="1"/>
    <col min="6631" max="6634" width="8.7109375" style="13" customWidth="1"/>
    <col min="6635" max="6635" width="13" style="13" customWidth="1"/>
    <col min="6636" max="6639" width="13.140625" style="13" customWidth="1"/>
    <col min="6640" max="6640" width="5" style="13" bestFit="1" customWidth="1"/>
    <col min="6641" max="6642" width="9.85546875" style="13" customWidth="1"/>
    <col min="6643" max="6643" width="11.28515625" style="13" customWidth="1"/>
    <col min="6644" max="6879" width="9.140625" style="13"/>
    <col min="6880" max="6880" width="6.140625" style="13" bestFit="1" customWidth="1"/>
    <col min="6881" max="6881" width="36.140625" style="13" customWidth="1"/>
    <col min="6882" max="6883" width="6.5703125" style="13" customWidth="1"/>
    <col min="6884" max="6884" width="20.85546875" style="13" bestFit="1" customWidth="1"/>
    <col min="6885" max="6886" width="4" style="13" bestFit="1" customWidth="1"/>
    <col min="6887" max="6890" width="8.7109375" style="13" customWidth="1"/>
    <col min="6891" max="6891" width="13" style="13" customWidth="1"/>
    <col min="6892" max="6895" width="13.140625" style="13" customWidth="1"/>
    <col min="6896" max="6896" width="5" style="13" bestFit="1" customWidth="1"/>
    <col min="6897" max="6898" width="9.85546875" style="13" customWidth="1"/>
    <col min="6899" max="6899" width="11.28515625" style="13" customWidth="1"/>
    <col min="6900" max="7135" width="9.140625" style="13"/>
    <col min="7136" max="7136" width="6.140625" style="13" bestFit="1" customWidth="1"/>
    <col min="7137" max="7137" width="36.140625" style="13" customWidth="1"/>
    <col min="7138" max="7139" width="6.5703125" style="13" customWidth="1"/>
    <col min="7140" max="7140" width="20.85546875" style="13" bestFit="1" customWidth="1"/>
    <col min="7141" max="7142" width="4" style="13" bestFit="1" customWidth="1"/>
    <col min="7143" max="7146" width="8.7109375" style="13" customWidth="1"/>
    <col min="7147" max="7147" width="13" style="13" customWidth="1"/>
    <col min="7148" max="7151" width="13.140625" style="13" customWidth="1"/>
    <col min="7152" max="7152" width="5" style="13" bestFit="1" customWidth="1"/>
    <col min="7153" max="7154" width="9.85546875" style="13" customWidth="1"/>
    <col min="7155" max="7155" width="11.28515625" style="13" customWidth="1"/>
    <col min="7156" max="7391" width="9.140625" style="13"/>
    <col min="7392" max="7392" width="6.140625" style="13" bestFit="1" customWidth="1"/>
    <col min="7393" max="7393" width="36.140625" style="13" customWidth="1"/>
    <col min="7394" max="7395" width="6.5703125" style="13" customWidth="1"/>
    <col min="7396" max="7396" width="20.85546875" style="13" bestFit="1" customWidth="1"/>
    <col min="7397" max="7398" width="4" style="13" bestFit="1" customWidth="1"/>
    <col min="7399" max="7402" width="8.7109375" style="13" customWidth="1"/>
    <col min="7403" max="7403" width="13" style="13" customWidth="1"/>
    <col min="7404" max="7407" width="13.140625" style="13" customWidth="1"/>
    <col min="7408" max="7408" width="5" style="13" bestFit="1" customWidth="1"/>
    <col min="7409" max="7410" width="9.85546875" style="13" customWidth="1"/>
    <col min="7411" max="7411" width="11.28515625" style="13" customWidth="1"/>
    <col min="7412" max="7647" width="9.140625" style="13"/>
    <col min="7648" max="7648" width="6.140625" style="13" bestFit="1" customWidth="1"/>
    <col min="7649" max="7649" width="36.140625" style="13" customWidth="1"/>
    <col min="7650" max="7651" width="6.5703125" style="13" customWidth="1"/>
    <col min="7652" max="7652" width="20.85546875" style="13" bestFit="1" customWidth="1"/>
    <col min="7653" max="7654" width="4" style="13" bestFit="1" customWidth="1"/>
    <col min="7655" max="7658" width="8.7109375" style="13" customWidth="1"/>
    <col min="7659" max="7659" width="13" style="13" customWidth="1"/>
    <col min="7660" max="7663" width="13.140625" style="13" customWidth="1"/>
    <col min="7664" max="7664" width="5" style="13" bestFit="1" customWidth="1"/>
    <col min="7665" max="7666" width="9.85546875" style="13" customWidth="1"/>
    <col min="7667" max="7667" width="11.28515625" style="13" customWidth="1"/>
    <col min="7668" max="7903" width="9.140625" style="13"/>
    <col min="7904" max="7904" width="6.140625" style="13" bestFit="1" customWidth="1"/>
    <col min="7905" max="7905" width="36.140625" style="13" customWidth="1"/>
    <col min="7906" max="7907" width="6.5703125" style="13" customWidth="1"/>
    <col min="7908" max="7908" width="20.85546875" style="13" bestFit="1" customWidth="1"/>
    <col min="7909" max="7910" width="4" style="13" bestFit="1" customWidth="1"/>
    <col min="7911" max="7914" width="8.7109375" style="13" customWidth="1"/>
    <col min="7915" max="7915" width="13" style="13" customWidth="1"/>
    <col min="7916" max="7919" width="13.140625" style="13" customWidth="1"/>
    <col min="7920" max="7920" width="5" style="13" bestFit="1" customWidth="1"/>
    <col min="7921" max="7922" width="9.85546875" style="13" customWidth="1"/>
    <col min="7923" max="7923" width="11.28515625" style="13" customWidth="1"/>
    <col min="7924" max="8159" width="9.140625" style="13"/>
    <col min="8160" max="8160" width="6.140625" style="13" bestFit="1" customWidth="1"/>
    <col min="8161" max="8161" width="36.140625" style="13" customWidth="1"/>
    <col min="8162" max="8163" width="6.5703125" style="13" customWidth="1"/>
    <col min="8164" max="8164" width="20.85546875" style="13" bestFit="1" customWidth="1"/>
    <col min="8165" max="8166" width="4" style="13" bestFit="1" customWidth="1"/>
    <col min="8167" max="8170" width="8.7109375" style="13" customWidth="1"/>
    <col min="8171" max="8171" width="13" style="13" customWidth="1"/>
    <col min="8172" max="8175" width="13.140625" style="13" customWidth="1"/>
    <col min="8176" max="8176" width="5" style="13" bestFit="1" customWidth="1"/>
    <col min="8177" max="8178" width="9.85546875" style="13" customWidth="1"/>
    <col min="8179" max="8179" width="11.28515625" style="13" customWidth="1"/>
    <col min="8180" max="8415" width="9.140625" style="13"/>
    <col min="8416" max="8416" width="6.140625" style="13" bestFit="1" customWidth="1"/>
    <col min="8417" max="8417" width="36.140625" style="13" customWidth="1"/>
    <col min="8418" max="8419" width="6.5703125" style="13" customWidth="1"/>
    <col min="8420" max="8420" width="20.85546875" style="13" bestFit="1" customWidth="1"/>
    <col min="8421" max="8422" width="4" style="13" bestFit="1" customWidth="1"/>
    <col min="8423" max="8426" width="8.7109375" style="13" customWidth="1"/>
    <col min="8427" max="8427" width="13" style="13" customWidth="1"/>
    <col min="8428" max="8431" width="13.140625" style="13" customWidth="1"/>
    <col min="8432" max="8432" width="5" style="13" bestFit="1" customWidth="1"/>
    <col min="8433" max="8434" width="9.85546875" style="13" customWidth="1"/>
    <col min="8435" max="8435" width="11.28515625" style="13" customWidth="1"/>
    <col min="8436" max="8671" width="9.140625" style="13"/>
    <col min="8672" max="8672" width="6.140625" style="13" bestFit="1" customWidth="1"/>
    <col min="8673" max="8673" width="36.140625" style="13" customWidth="1"/>
    <col min="8674" max="8675" width="6.5703125" style="13" customWidth="1"/>
    <col min="8676" max="8676" width="20.85546875" style="13" bestFit="1" customWidth="1"/>
    <col min="8677" max="8678" width="4" style="13" bestFit="1" customWidth="1"/>
    <col min="8679" max="8682" width="8.7109375" style="13" customWidth="1"/>
    <col min="8683" max="8683" width="13" style="13" customWidth="1"/>
    <col min="8684" max="8687" width="13.140625" style="13" customWidth="1"/>
    <col min="8688" max="8688" width="5" style="13" bestFit="1" customWidth="1"/>
    <col min="8689" max="8690" width="9.85546875" style="13" customWidth="1"/>
    <col min="8691" max="8691" width="11.28515625" style="13" customWidth="1"/>
    <col min="8692" max="8927" width="9.140625" style="13"/>
    <col min="8928" max="8928" width="6.140625" style="13" bestFit="1" customWidth="1"/>
    <col min="8929" max="8929" width="36.140625" style="13" customWidth="1"/>
    <col min="8930" max="8931" width="6.5703125" style="13" customWidth="1"/>
    <col min="8932" max="8932" width="20.85546875" style="13" bestFit="1" customWidth="1"/>
    <col min="8933" max="8934" width="4" style="13" bestFit="1" customWidth="1"/>
    <col min="8935" max="8938" width="8.7109375" style="13" customWidth="1"/>
    <col min="8939" max="8939" width="13" style="13" customWidth="1"/>
    <col min="8940" max="8943" width="13.140625" style="13" customWidth="1"/>
    <col min="8944" max="8944" width="5" style="13" bestFit="1" customWidth="1"/>
    <col min="8945" max="8946" width="9.85546875" style="13" customWidth="1"/>
    <col min="8947" max="8947" width="11.28515625" style="13" customWidth="1"/>
    <col min="8948" max="9183" width="9.140625" style="13"/>
    <col min="9184" max="9184" width="6.140625" style="13" bestFit="1" customWidth="1"/>
    <col min="9185" max="9185" width="36.140625" style="13" customWidth="1"/>
    <col min="9186" max="9187" width="6.5703125" style="13" customWidth="1"/>
    <col min="9188" max="9188" width="20.85546875" style="13" bestFit="1" customWidth="1"/>
    <col min="9189" max="9190" width="4" style="13" bestFit="1" customWidth="1"/>
    <col min="9191" max="9194" width="8.7109375" style="13" customWidth="1"/>
    <col min="9195" max="9195" width="13" style="13" customWidth="1"/>
    <col min="9196" max="9199" width="13.140625" style="13" customWidth="1"/>
    <col min="9200" max="9200" width="5" style="13" bestFit="1" customWidth="1"/>
    <col min="9201" max="9202" width="9.85546875" style="13" customWidth="1"/>
    <col min="9203" max="9203" width="11.28515625" style="13" customWidth="1"/>
    <col min="9204" max="9439" width="9.140625" style="13"/>
    <col min="9440" max="9440" width="6.140625" style="13" bestFit="1" customWidth="1"/>
    <col min="9441" max="9441" width="36.140625" style="13" customWidth="1"/>
    <col min="9442" max="9443" width="6.5703125" style="13" customWidth="1"/>
    <col min="9444" max="9444" width="20.85546875" style="13" bestFit="1" customWidth="1"/>
    <col min="9445" max="9446" width="4" style="13" bestFit="1" customWidth="1"/>
    <col min="9447" max="9450" width="8.7109375" style="13" customWidth="1"/>
    <col min="9451" max="9451" width="13" style="13" customWidth="1"/>
    <col min="9452" max="9455" width="13.140625" style="13" customWidth="1"/>
    <col min="9456" max="9456" width="5" style="13" bestFit="1" customWidth="1"/>
    <col min="9457" max="9458" width="9.85546875" style="13" customWidth="1"/>
    <col min="9459" max="9459" width="11.28515625" style="13" customWidth="1"/>
    <col min="9460" max="9695" width="9.140625" style="13"/>
    <col min="9696" max="9696" width="6.140625" style="13" bestFit="1" customWidth="1"/>
    <col min="9697" max="9697" width="36.140625" style="13" customWidth="1"/>
    <col min="9698" max="9699" width="6.5703125" style="13" customWidth="1"/>
    <col min="9700" max="9700" width="20.85546875" style="13" bestFit="1" customWidth="1"/>
    <col min="9701" max="9702" width="4" style="13" bestFit="1" customWidth="1"/>
    <col min="9703" max="9706" width="8.7109375" style="13" customWidth="1"/>
    <col min="9707" max="9707" width="13" style="13" customWidth="1"/>
    <col min="9708" max="9711" width="13.140625" style="13" customWidth="1"/>
    <col min="9712" max="9712" width="5" style="13" bestFit="1" customWidth="1"/>
    <col min="9713" max="9714" width="9.85546875" style="13" customWidth="1"/>
    <col min="9715" max="9715" width="11.28515625" style="13" customWidth="1"/>
    <col min="9716" max="9951" width="9.140625" style="13"/>
    <col min="9952" max="9952" width="6.140625" style="13" bestFit="1" customWidth="1"/>
    <col min="9953" max="9953" width="36.140625" style="13" customWidth="1"/>
    <col min="9954" max="9955" width="6.5703125" style="13" customWidth="1"/>
    <col min="9956" max="9956" width="20.85546875" style="13" bestFit="1" customWidth="1"/>
    <col min="9957" max="9958" width="4" style="13" bestFit="1" customWidth="1"/>
    <col min="9959" max="9962" width="8.7109375" style="13" customWidth="1"/>
    <col min="9963" max="9963" width="13" style="13" customWidth="1"/>
    <col min="9964" max="9967" width="13.140625" style="13" customWidth="1"/>
    <col min="9968" max="9968" width="5" style="13" bestFit="1" customWidth="1"/>
    <col min="9969" max="9970" width="9.85546875" style="13" customWidth="1"/>
    <col min="9971" max="9971" width="11.28515625" style="13" customWidth="1"/>
    <col min="9972" max="10207" width="9.140625" style="13"/>
    <col min="10208" max="10208" width="6.140625" style="13" bestFit="1" customWidth="1"/>
    <col min="10209" max="10209" width="36.140625" style="13" customWidth="1"/>
    <col min="10210" max="10211" width="6.5703125" style="13" customWidth="1"/>
    <col min="10212" max="10212" width="20.85546875" style="13" bestFit="1" customWidth="1"/>
    <col min="10213" max="10214" width="4" style="13" bestFit="1" customWidth="1"/>
    <col min="10215" max="10218" width="8.7109375" style="13" customWidth="1"/>
    <col min="10219" max="10219" width="13" style="13" customWidth="1"/>
    <col min="10220" max="10223" width="13.140625" style="13" customWidth="1"/>
    <col min="10224" max="10224" width="5" style="13" bestFit="1" customWidth="1"/>
    <col min="10225" max="10226" width="9.85546875" style="13" customWidth="1"/>
    <col min="10227" max="10227" width="11.28515625" style="13" customWidth="1"/>
    <col min="10228" max="10463" width="9.140625" style="13"/>
    <col min="10464" max="10464" width="6.140625" style="13" bestFit="1" customWidth="1"/>
    <col min="10465" max="10465" width="36.140625" style="13" customWidth="1"/>
    <col min="10466" max="10467" width="6.5703125" style="13" customWidth="1"/>
    <col min="10468" max="10468" width="20.85546875" style="13" bestFit="1" customWidth="1"/>
    <col min="10469" max="10470" width="4" style="13" bestFit="1" customWidth="1"/>
    <col min="10471" max="10474" width="8.7109375" style="13" customWidth="1"/>
    <col min="10475" max="10475" width="13" style="13" customWidth="1"/>
    <col min="10476" max="10479" width="13.140625" style="13" customWidth="1"/>
    <col min="10480" max="10480" width="5" style="13" bestFit="1" customWidth="1"/>
    <col min="10481" max="10482" width="9.85546875" style="13" customWidth="1"/>
    <col min="10483" max="10483" width="11.28515625" style="13" customWidth="1"/>
    <col min="10484" max="10719" width="9.140625" style="13"/>
    <col min="10720" max="10720" width="6.140625" style="13" bestFit="1" customWidth="1"/>
    <col min="10721" max="10721" width="36.140625" style="13" customWidth="1"/>
    <col min="10722" max="10723" width="6.5703125" style="13" customWidth="1"/>
    <col min="10724" max="10724" width="20.85546875" style="13" bestFit="1" customWidth="1"/>
    <col min="10725" max="10726" width="4" style="13" bestFit="1" customWidth="1"/>
    <col min="10727" max="10730" width="8.7109375" style="13" customWidth="1"/>
    <col min="10731" max="10731" width="13" style="13" customWidth="1"/>
    <col min="10732" max="10735" width="13.140625" style="13" customWidth="1"/>
    <col min="10736" max="10736" width="5" style="13" bestFit="1" customWidth="1"/>
    <col min="10737" max="10738" width="9.85546875" style="13" customWidth="1"/>
    <col min="10739" max="10739" width="11.28515625" style="13" customWidth="1"/>
    <col min="10740" max="10975" width="9.140625" style="13"/>
    <col min="10976" max="10976" width="6.140625" style="13" bestFit="1" customWidth="1"/>
    <col min="10977" max="10977" width="36.140625" style="13" customWidth="1"/>
    <col min="10978" max="10979" width="6.5703125" style="13" customWidth="1"/>
    <col min="10980" max="10980" width="20.85546875" style="13" bestFit="1" customWidth="1"/>
    <col min="10981" max="10982" width="4" style="13" bestFit="1" customWidth="1"/>
    <col min="10983" max="10986" width="8.7109375" style="13" customWidth="1"/>
    <col min="10987" max="10987" width="13" style="13" customWidth="1"/>
    <col min="10988" max="10991" width="13.140625" style="13" customWidth="1"/>
    <col min="10992" max="10992" width="5" style="13" bestFit="1" customWidth="1"/>
    <col min="10993" max="10994" width="9.85546875" style="13" customWidth="1"/>
    <col min="10995" max="10995" width="11.28515625" style="13" customWidth="1"/>
    <col min="10996" max="11231" width="9.140625" style="13"/>
    <col min="11232" max="11232" width="6.140625" style="13" bestFit="1" customWidth="1"/>
    <col min="11233" max="11233" width="36.140625" style="13" customWidth="1"/>
    <col min="11234" max="11235" width="6.5703125" style="13" customWidth="1"/>
    <col min="11236" max="11236" width="20.85546875" style="13" bestFit="1" customWidth="1"/>
    <col min="11237" max="11238" width="4" style="13" bestFit="1" customWidth="1"/>
    <col min="11239" max="11242" width="8.7109375" style="13" customWidth="1"/>
    <col min="11243" max="11243" width="13" style="13" customWidth="1"/>
    <col min="11244" max="11247" width="13.140625" style="13" customWidth="1"/>
    <col min="11248" max="11248" width="5" style="13" bestFit="1" customWidth="1"/>
    <col min="11249" max="11250" width="9.85546875" style="13" customWidth="1"/>
    <col min="11251" max="11251" width="11.28515625" style="13" customWidth="1"/>
    <col min="11252" max="11487" width="9.140625" style="13"/>
    <col min="11488" max="11488" width="6.140625" style="13" bestFit="1" customWidth="1"/>
    <col min="11489" max="11489" width="36.140625" style="13" customWidth="1"/>
    <col min="11490" max="11491" width="6.5703125" style="13" customWidth="1"/>
    <col min="11492" max="11492" width="20.85546875" style="13" bestFit="1" customWidth="1"/>
    <col min="11493" max="11494" width="4" style="13" bestFit="1" customWidth="1"/>
    <col min="11495" max="11498" width="8.7109375" style="13" customWidth="1"/>
    <col min="11499" max="11499" width="13" style="13" customWidth="1"/>
    <col min="11500" max="11503" width="13.140625" style="13" customWidth="1"/>
    <col min="11504" max="11504" width="5" style="13" bestFit="1" customWidth="1"/>
    <col min="11505" max="11506" width="9.85546875" style="13" customWidth="1"/>
    <col min="11507" max="11507" width="11.28515625" style="13" customWidth="1"/>
    <col min="11508" max="11743" width="9.140625" style="13"/>
    <col min="11744" max="11744" width="6.140625" style="13" bestFit="1" customWidth="1"/>
    <col min="11745" max="11745" width="36.140625" style="13" customWidth="1"/>
    <col min="11746" max="11747" width="6.5703125" style="13" customWidth="1"/>
    <col min="11748" max="11748" width="20.85546875" style="13" bestFit="1" customWidth="1"/>
    <col min="11749" max="11750" width="4" style="13" bestFit="1" customWidth="1"/>
    <col min="11751" max="11754" width="8.7109375" style="13" customWidth="1"/>
    <col min="11755" max="11755" width="13" style="13" customWidth="1"/>
    <col min="11756" max="11759" width="13.140625" style="13" customWidth="1"/>
    <col min="11760" max="11760" width="5" style="13" bestFit="1" customWidth="1"/>
    <col min="11761" max="11762" width="9.85546875" style="13" customWidth="1"/>
    <col min="11763" max="11763" width="11.28515625" style="13" customWidth="1"/>
    <col min="11764" max="11999" width="9.140625" style="13"/>
    <col min="12000" max="12000" width="6.140625" style="13" bestFit="1" customWidth="1"/>
    <col min="12001" max="12001" width="36.140625" style="13" customWidth="1"/>
    <col min="12002" max="12003" width="6.5703125" style="13" customWidth="1"/>
    <col min="12004" max="12004" width="20.85546875" style="13" bestFit="1" customWidth="1"/>
    <col min="12005" max="12006" width="4" style="13" bestFit="1" customWidth="1"/>
    <col min="12007" max="12010" width="8.7109375" style="13" customWidth="1"/>
    <col min="12011" max="12011" width="13" style="13" customWidth="1"/>
    <col min="12012" max="12015" width="13.140625" style="13" customWidth="1"/>
    <col min="12016" max="12016" width="5" style="13" bestFit="1" customWidth="1"/>
    <col min="12017" max="12018" width="9.85546875" style="13" customWidth="1"/>
    <col min="12019" max="12019" width="11.28515625" style="13" customWidth="1"/>
    <col min="12020" max="12255" width="9.140625" style="13"/>
    <col min="12256" max="12256" width="6.140625" style="13" bestFit="1" customWidth="1"/>
    <col min="12257" max="12257" width="36.140625" style="13" customWidth="1"/>
    <col min="12258" max="12259" width="6.5703125" style="13" customWidth="1"/>
    <col min="12260" max="12260" width="20.85546875" style="13" bestFit="1" customWidth="1"/>
    <col min="12261" max="12262" width="4" style="13" bestFit="1" customWidth="1"/>
    <col min="12263" max="12266" width="8.7109375" style="13" customWidth="1"/>
    <col min="12267" max="12267" width="13" style="13" customWidth="1"/>
    <col min="12268" max="12271" width="13.140625" style="13" customWidth="1"/>
    <col min="12272" max="12272" width="5" style="13" bestFit="1" customWidth="1"/>
    <col min="12273" max="12274" width="9.85546875" style="13" customWidth="1"/>
    <col min="12275" max="12275" width="11.28515625" style="13" customWidth="1"/>
    <col min="12276" max="12511" width="9.140625" style="13"/>
    <col min="12512" max="12512" width="6.140625" style="13" bestFit="1" customWidth="1"/>
    <col min="12513" max="12513" width="36.140625" style="13" customWidth="1"/>
    <col min="12514" max="12515" width="6.5703125" style="13" customWidth="1"/>
    <col min="12516" max="12516" width="20.85546875" style="13" bestFit="1" customWidth="1"/>
    <col min="12517" max="12518" width="4" style="13" bestFit="1" customWidth="1"/>
    <col min="12519" max="12522" width="8.7109375" style="13" customWidth="1"/>
    <col min="12523" max="12523" width="13" style="13" customWidth="1"/>
    <col min="12524" max="12527" width="13.140625" style="13" customWidth="1"/>
    <col min="12528" max="12528" width="5" style="13" bestFit="1" customWidth="1"/>
    <col min="12529" max="12530" width="9.85546875" style="13" customWidth="1"/>
    <col min="12531" max="12531" width="11.28515625" style="13" customWidth="1"/>
    <col min="12532" max="12767" width="9.140625" style="13"/>
    <col min="12768" max="12768" width="6.140625" style="13" bestFit="1" customWidth="1"/>
    <col min="12769" max="12769" width="36.140625" style="13" customWidth="1"/>
    <col min="12770" max="12771" width="6.5703125" style="13" customWidth="1"/>
    <col min="12772" max="12772" width="20.85546875" style="13" bestFit="1" customWidth="1"/>
    <col min="12773" max="12774" width="4" style="13" bestFit="1" customWidth="1"/>
    <col min="12775" max="12778" width="8.7109375" style="13" customWidth="1"/>
    <col min="12779" max="12779" width="13" style="13" customWidth="1"/>
    <col min="12780" max="12783" width="13.140625" style="13" customWidth="1"/>
    <col min="12784" max="12784" width="5" style="13" bestFit="1" customWidth="1"/>
    <col min="12785" max="12786" width="9.85546875" style="13" customWidth="1"/>
    <col min="12787" max="12787" width="11.28515625" style="13" customWidth="1"/>
    <col min="12788" max="13023" width="9.140625" style="13"/>
    <col min="13024" max="13024" width="6.140625" style="13" bestFit="1" customWidth="1"/>
    <col min="13025" max="13025" width="36.140625" style="13" customWidth="1"/>
    <col min="13026" max="13027" width="6.5703125" style="13" customWidth="1"/>
    <col min="13028" max="13028" width="20.85546875" style="13" bestFit="1" customWidth="1"/>
    <col min="13029" max="13030" width="4" style="13" bestFit="1" customWidth="1"/>
    <col min="13031" max="13034" width="8.7109375" style="13" customWidth="1"/>
    <col min="13035" max="13035" width="13" style="13" customWidth="1"/>
    <col min="13036" max="13039" width="13.140625" style="13" customWidth="1"/>
    <col min="13040" max="13040" width="5" style="13" bestFit="1" customWidth="1"/>
    <col min="13041" max="13042" width="9.85546875" style="13" customWidth="1"/>
    <col min="13043" max="13043" width="11.28515625" style="13" customWidth="1"/>
    <col min="13044" max="13279" width="9.140625" style="13"/>
    <col min="13280" max="13280" width="6.140625" style="13" bestFit="1" customWidth="1"/>
    <col min="13281" max="13281" width="36.140625" style="13" customWidth="1"/>
    <col min="13282" max="13283" width="6.5703125" style="13" customWidth="1"/>
    <col min="13284" max="13284" width="20.85546875" style="13" bestFit="1" customWidth="1"/>
    <col min="13285" max="13286" width="4" style="13" bestFit="1" customWidth="1"/>
    <col min="13287" max="13290" width="8.7109375" style="13" customWidth="1"/>
    <col min="13291" max="13291" width="13" style="13" customWidth="1"/>
    <col min="13292" max="13295" width="13.140625" style="13" customWidth="1"/>
    <col min="13296" max="13296" width="5" style="13" bestFit="1" customWidth="1"/>
    <col min="13297" max="13298" width="9.85546875" style="13" customWidth="1"/>
    <col min="13299" max="13299" width="11.28515625" style="13" customWidth="1"/>
    <col min="13300" max="13535" width="9.140625" style="13"/>
    <col min="13536" max="13536" width="6.140625" style="13" bestFit="1" customWidth="1"/>
    <col min="13537" max="13537" width="36.140625" style="13" customWidth="1"/>
    <col min="13538" max="13539" width="6.5703125" style="13" customWidth="1"/>
    <col min="13540" max="13540" width="20.85546875" style="13" bestFit="1" customWidth="1"/>
    <col min="13541" max="13542" width="4" style="13" bestFit="1" customWidth="1"/>
    <col min="13543" max="13546" width="8.7109375" style="13" customWidth="1"/>
    <col min="13547" max="13547" width="13" style="13" customWidth="1"/>
    <col min="13548" max="13551" width="13.140625" style="13" customWidth="1"/>
    <col min="13552" max="13552" width="5" style="13" bestFit="1" customWidth="1"/>
    <col min="13553" max="13554" width="9.85546875" style="13" customWidth="1"/>
    <col min="13555" max="13555" width="11.28515625" style="13" customWidth="1"/>
    <col min="13556" max="13791" width="9.140625" style="13"/>
    <col min="13792" max="13792" width="6.140625" style="13" bestFit="1" customWidth="1"/>
    <col min="13793" max="13793" width="36.140625" style="13" customWidth="1"/>
    <col min="13794" max="13795" width="6.5703125" style="13" customWidth="1"/>
    <col min="13796" max="13796" width="20.85546875" style="13" bestFit="1" customWidth="1"/>
    <col min="13797" max="13798" width="4" style="13" bestFit="1" customWidth="1"/>
    <col min="13799" max="13802" width="8.7109375" style="13" customWidth="1"/>
    <col min="13803" max="13803" width="13" style="13" customWidth="1"/>
    <col min="13804" max="13807" width="13.140625" style="13" customWidth="1"/>
    <col min="13808" max="13808" width="5" style="13" bestFit="1" customWidth="1"/>
    <col min="13809" max="13810" width="9.85546875" style="13" customWidth="1"/>
    <col min="13811" max="13811" width="11.28515625" style="13" customWidth="1"/>
    <col min="13812" max="14047" width="9.140625" style="13"/>
    <col min="14048" max="14048" width="6.140625" style="13" bestFit="1" customWidth="1"/>
    <col min="14049" max="14049" width="36.140625" style="13" customWidth="1"/>
    <col min="14050" max="14051" width="6.5703125" style="13" customWidth="1"/>
    <col min="14052" max="14052" width="20.85546875" style="13" bestFit="1" customWidth="1"/>
    <col min="14053" max="14054" width="4" style="13" bestFit="1" customWidth="1"/>
    <col min="14055" max="14058" width="8.7109375" style="13" customWidth="1"/>
    <col min="14059" max="14059" width="13" style="13" customWidth="1"/>
    <col min="14060" max="14063" width="13.140625" style="13" customWidth="1"/>
    <col min="14064" max="14064" width="5" style="13" bestFit="1" customWidth="1"/>
    <col min="14065" max="14066" width="9.85546875" style="13" customWidth="1"/>
    <col min="14067" max="14067" width="11.28515625" style="13" customWidth="1"/>
    <col min="14068" max="14303" width="9.140625" style="13"/>
    <col min="14304" max="14304" width="6.140625" style="13" bestFit="1" customWidth="1"/>
    <col min="14305" max="14305" width="36.140625" style="13" customWidth="1"/>
    <col min="14306" max="14307" width="6.5703125" style="13" customWidth="1"/>
    <col min="14308" max="14308" width="20.85546875" style="13" bestFit="1" customWidth="1"/>
    <col min="14309" max="14310" width="4" style="13" bestFit="1" customWidth="1"/>
    <col min="14311" max="14314" width="8.7109375" style="13" customWidth="1"/>
    <col min="14315" max="14315" width="13" style="13" customWidth="1"/>
    <col min="14316" max="14319" width="13.140625" style="13" customWidth="1"/>
    <col min="14320" max="14320" width="5" style="13" bestFit="1" customWidth="1"/>
    <col min="14321" max="14322" width="9.85546875" style="13" customWidth="1"/>
    <col min="14323" max="14323" width="11.28515625" style="13" customWidth="1"/>
    <col min="14324" max="14559" width="9.140625" style="13"/>
    <col min="14560" max="14560" width="6.140625" style="13" bestFit="1" customWidth="1"/>
    <col min="14561" max="14561" width="36.140625" style="13" customWidth="1"/>
    <col min="14562" max="14563" width="6.5703125" style="13" customWidth="1"/>
    <col min="14564" max="14564" width="20.85546875" style="13" bestFit="1" customWidth="1"/>
    <col min="14565" max="14566" width="4" style="13" bestFit="1" customWidth="1"/>
    <col min="14567" max="14570" width="8.7109375" style="13" customWidth="1"/>
    <col min="14571" max="14571" width="13" style="13" customWidth="1"/>
    <col min="14572" max="14575" width="13.140625" style="13" customWidth="1"/>
    <col min="14576" max="14576" width="5" style="13" bestFit="1" customWidth="1"/>
    <col min="14577" max="14578" width="9.85546875" style="13" customWidth="1"/>
    <col min="14579" max="14579" width="11.28515625" style="13" customWidth="1"/>
    <col min="14580" max="14815" width="9.140625" style="13"/>
    <col min="14816" max="14816" width="6.140625" style="13" bestFit="1" customWidth="1"/>
    <col min="14817" max="14817" width="36.140625" style="13" customWidth="1"/>
    <col min="14818" max="14819" width="6.5703125" style="13" customWidth="1"/>
    <col min="14820" max="14820" width="20.85546875" style="13" bestFit="1" customWidth="1"/>
    <col min="14821" max="14822" width="4" style="13" bestFit="1" customWidth="1"/>
    <col min="14823" max="14826" width="8.7109375" style="13" customWidth="1"/>
    <col min="14827" max="14827" width="13" style="13" customWidth="1"/>
    <col min="14828" max="14831" width="13.140625" style="13" customWidth="1"/>
    <col min="14832" max="14832" width="5" style="13" bestFit="1" customWidth="1"/>
    <col min="14833" max="14834" width="9.85546875" style="13" customWidth="1"/>
    <col min="14835" max="14835" width="11.28515625" style="13" customWidth="1"/>
    <col min="14836" max="15071" width="9.140625" style="13"/>
    <col min="15072" max="15072" width="6.140625" style="13" bestFit="1" customWidth="1"/>
    <col min="15073" max="15073" width="36.140625" style="13" customWidth="1"/>
    <col min="15074" max="15075" width="6.5703125" style="13" customWidth="1"/>
    <col min="15076" max="15076" width="20.85546875" style="13" bestFit="1" customWidth="1"/>
    <col min="15077" max="15078" width="4" style="13" bestFit="1" customWidth="1"/>
    <col min="15079" max="15082" width="8.7109375" style="13" customWidth="1"/>
    <col min="15083" max="15083" width="13" style="13" customWidth="1"/>
    <col min="15084" max="15087" width="13.140625" style="13" customWidth="1"/>
    <col min="15088" max="15088" width="5" style="13" bestFit="1" customWidth="1"/>
    <col min="15089" max="15090" width="9.85546875" style="13" customWidth="1"/>
    <col min="15091" max="15091" width="11.28515625" style="13" customWidth="1"/>
    <col min="15092" max="15327" width="9.140625" style="13"/>
    <col min="15328" max="15328" width="6.140625" style="13" bestFit="1" customWidth="1"/>
    <col min="15329" max="15329" width="36.140625" style="13" customWidth="1"/>
    <col min="15330" max="15331" width="6.5703125" style="13" customWidth="1"/>
    <col min="15332" max="15332" width="20.85546875" style="13" bestFit="1" customWidth="1"/>
    <col min="15333" max="15334" width="4" style="13" bestFit="1" customWidth="1"/>
    <col min="15335" max="15338" width="8.7109375" style="13" customWidth="1"/>
    <col min="15339" max="15339" width="13" style="13" customWidth="1"/>
    <col min="15340" max="15343" width="13.140625" style="13" customWidth="1"/>
    <col min="15344" max="15344" width="5" style="13" bestFit="1" customWidth="1"/>
    <col min="15345" max="15346" width="9.85546875" style="13" customWidth="1"/>
    <col min="15347" max="15347" width="11.28515625" style="13" customWidth="1"/>
    <col min="15348" max="15583" width="9.140625" style="13"/>
    <col min="15584" max="15584" width="6.140625" style="13" bestFit="1" customWidth="1"/>
    <col min="15585" max="15585" width="36.140625" style="13" customWidth="1"/>
    <col min="15586" max="15587" width="6.5703125" style="13" customWidth="1"/>
    <col min="15588" max="15588" width="20.85546875" style="13" bestFit="1" customWidth="1"/>
    <col min="15589" max="15590" width="4" style="13" bestFit="1" customWidth="1"/>
    <col min="15591" max="15594" width="8.7109375" style="13" customWidth="1"/>
    <col min="15595" max="15595" width="13" style="13" customWidth="1"/>
    <col min="15596" max="15599" width="13.140625" style="13" customWidth="1"/>
    <col min="15600" max="15600" width="5" style="13" bestFit="1" customWidth="1"/>
    <col min="15601" max="15602" width="9.85546875" style="13" customWidth="1"/>
    <col min="15603" max="15603" width="11.28515625" style="13" customWidth="1"/>
    <col min="15604" max="15839" width="9.140625" style="13"/>
    <col min="15840" max="15840" width="6.140625" style="13" bestFit="1" customWidth="1"/>
    <col min="15841" max="15841" width="36.140625" style="13" customWidth="1"/>
    <col min="15842" max="15843" width="6.5703125" style="13" customWidth="1"/>
    <col min="15844" max="15844" width="20.85546875" style="13" bestFit="1" customWidth="1"/>
    <col min="15845" max="15846" width="4" style="13" bestFit="1" customWidth="1"/>
    <col min="15847" max="15850" width="8.7109375" style="13" customWidth="1"/>
    <col min="15851" max="15851" width="13" style="13" customWidth="1"/>
    <col min="15852" max="15855" width="13.140625" style="13" customWidth="1"/>
    <col min="15856" max="15856" width="5" style="13" bestFit="1" customWidth="1"/>
    <col min="15857" max="15858" width="9.85546875" style="13" customWidth="1"/>
    <col min="15859" max="15859" width="11.28515625" style="13" customWidth="1"/>
    <col min="15860" max="16095" width="9.140625" style="13"/>
    <col min="16096" max="16096" width="6.140625" style="13" bestFit="1" customWidth="1"/>
    <col min="16097" max="16097" width="36.140625" style="13" customWidth="1"/>
    <col min="16098" max="16099" width="6.5703125" style="13" customWidth="1"/>
    <col min="16100" max="16100" width="20.85546875" style="13" bestFit="1" customWidth="1"/>
    <col min="16101" max="16102" width="4" style="13" bestFit="1" customWidth="1"/>
    <col min="16103" max="16106" width="8.7109375" style="13" customWidth="1"/>
    <col min="16107" max="16107" width="13" style="13" customWidth="1"/>
    <col min="16108" max="16111" width="13.140625" style="13" customWidth="1"/>
    <col min="16112" max="16112" width="5" style="13" bestFit="1" customWidth="1"/>
    <col min="16113" max="16114" width="9.85546875" style="13" customWidth="1"/>
    <col min="16115" max="16115" width="11.28515625" style="13" customWidth="1"/>
    <col min="16116" max="16384" width="9.140625" style="13"/>
  </cols>
  <sheetData>
    <row r="1" spans="1:25" ht="62.25" customHeight="1" x14ac:dyDescent="0.25">
      <c r="H1" s="13"/>
      <c r="I1" s="13"/>
      <c r="J1" s="17"/>
      <c r="K1" s="25"/>
      <c r="L1" s="17"/>
      <c r="M1" s="17"/>
      <c r="N1" s="17"/>
      <c r="P1" s="67" t="s">
        <v>87</v>
      </c>
      <c r="Q1" s="67"/>
      <c r="R1" s="67"/>
      <c r="S1" s="67"/>
      <c r="T1" s="67"/>
      <c r="U1" s="67"/>
    </row>
    <row r="2" spans="1:25" ht="6" customHeight="1" x14ac:dyDescent="0.25"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</row>
    <row r="3" spans="1:25" ht="54.75" customHeight="1" x14ac:dyDescent="0.25">
      <c r="A3" s="75" t="s">
        <v>85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5" ht="53.25" customHeight="1" x14ac:dyDescent="0.25">
      <c r="A4" s="82" t="s">
        <v>0</v>
      </c>
      <c r="B4" s="82" t="s">
        <v>1</v>
      </c>
      <c r="C4" s="86" t="s">
        <v>32</v>
      </c>
      <c r="D4" s="87" t="s">
        <v>34</v>
      </c>
      <c r="E4" s="87" t="s">
        <v>37</v>
      </c>
      <c r="F4" s="83" t="s">
        <v>31</v>
      </c>
      <c r="G4" s="83" t="s">
        <v>2</v>
      </c>
      <c r="H4" s="84" t="s">
        <v>23</v>
      </c>
      <c r="I4" s="84" t="s">
        <v>38</v>
      </c>
      <c r="J4" s="76" t="s">
        <v>43</v>
      </c>
      <c r="K4" s="84" t="s">
        <v>39</v>
      </c>
      <c r="L4" s="78" t="s">
        <v>36</v>
      </c>
      <c r="M4" s="90" t="s">
        <v>35</v>
      </c>
      <c r="N4" s="91"/>
      <c r="O4" s="91"/>
      <c r="P4" s="91"/>
      <c r="Q4" s="91"/>
      <c r="R4" s="92"/>
      <c r="S4" s="84" t="s">
        <v>5</v>
      </c>
      <c r="T4" s="84" t="s">
        <v>6</v>
      </c>
      <c r="U4" s="86" t="s">
        <v>7</v>
      </c>
    </row>
    <row r="5" spans="1:25" ht="15" customHeight="1" x14ac:dyDescent="0.25">
      <c r="A5" s="82"/>
      <c r="B5" s="82"/>
      <c r="C5" s="86"/>
      <c r="D5" s="88"/>
      <c r="E5" s="88"/>
      <c r="F5" s="83"/>
      <c r="G5" s="83"/>
      <c r="H5" s="84"/>
      <c r="I5" s="84"/>
      <c r="J5" s="81"/>
      <c r="K5" s="84"/>
      <c r="L5" s="79"/>
      <c r="M5" s="76" t="s">
        <v>33</v>
      </c>
      <c r="N5" s="85" t="s">
        <v>9</v>
      </c>
      <c r="O5" s="85"/>
      <c r="P5" s="85"/>
      <c r="Q5" s="85"/>
      <c r="R5" s="85"/>
      <c r="S5" s="84"/>
      <c r="T5" s="84"/>
      <c r="U5" s="86"/>
    </row>
    <row r="6" spans="1:25" ht="180.75" customHeight="1" x14ac:dyDescent="0.25">
      <c r="A6" s="82"/>
      <c r="B6" s="82"/>
      <c r="C6" s="86"/>
      <c r="D6" s="88"/>
      <c r="E6" s="88"/>
      <c r="F6" s="83"/>
      <c r="G6" s="83"/>
      <c r="H6" s="84"/>
      <c r="I6" s="84"/>
      <c r="J6" s="77"/>
      <c r="K6" s="84"/>
      <c r="L6" s="80"/>
      <c r="M6" s="77"/>
      <c r="N6" s="29" t="s">
        <v>10</v>
      </c>
      <c r="O6" s="29" t="s">
        <v>11</v>
      </c>
      <c r="P6" s="29" t="s">
        <v>12</v>
      </c>
      <c r="Q6" s="29" t="s">
        <v>13</v>
      </c>
      <c r="R6" s="29" t="s">
        <v>14</v>
      </c>
      <c r="S6" s="84"/>
      <c r="T6" s="84"/>
      <c r="U6" s="86"/>
    </row>
    <row r="7" spans="1:25" ht="19.5" customHeight="1" x14ac:dyDescent="0.25">
      <c r="A7" s="82"/>
      <c r="B7" s="82"/>
      <c r="C7" s="86"/>
      <c r="D7" s="89"/>
      <c r="E7" s="89"/>
      <c r="F7" s="83"/>
      <c r="G7" s="83"/>
      <c r="H7" s="32" t="s">
        <v>15</v>
      </c>
      <c r="I7" s="32" t="s">
        <v>15</v>
      </c>
      <c r="J7" s="32" t="s">
        <v>15</v>
      </c>
      <c r="K7" s="32" t="s">
        <v>16</v>
      </c>
      <c r="L7" s="3"/>
      <c r="M7" s="32"/>
      <c r="N7" s="32" t="s">
        <v>17</v>
      </c>
      <c r="O7" s="32" t="s">
        <v>17</v>
      </c>
      <c r="P7" s="32" t="s">
        <v>17</v>
      </c>
      <c r="Q7" s="32" t="s">
        <v>17</v>
      </c>
      <c r="R7" s="32"/>
      <c r="S7" s="32" t="s">
        <v>18</v>
      </c>
      <c r="T7" s="32" t="s">
        <v>18</v>
      </c>
      <c r="U7" s="86"/>
    </row>
    <row r="8" spans="1:25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15">
        <v>7</v>
      </c>
      <c r="H8" s="15">
        <v>8</v>
      </c>
      <c r="I8" s="15">
        <v>9</v>
      </c>
      <c r="J8" s="15">
        <v>10</v>
      </c>
      <c r="K8" s="3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</row>
    <row r="9" spans="1:25" s="4" customFormat="1" ht="33.75" customHeight="1" x14ac:dyDescent="0.25">
      <c r="A9" s="68" t="s">
        <v>54</v>
      </c>
      <c r="B9" s="69"/>
      <c r="C9" s="9" t="s">
        <v>19</v>
      </c>
      <c r="D9" s="9" t="s">
        <v>19</v>
      </c>
      <c r="E9" s="9" t="s">
        <v>19</v>
      </c>
      <c r="F9" s="9" t="s">
        <v>19</v>
      </c>
      <c r="G9" s="9" t="s">
        <v>19</v>
      </c>
      <c r="H9" s="2">
        <f>H11+H19+H33</f>
        <v>6915.75</v>
      </c>
      <c r="I9" s="2">
        <f>I11+I19+I33</f>
        <v>6365.5400000000009</v>
      </c>
      <c r="J9" s="2">
        <f>J11+J19+J33</f>
        <v>1680</v>
      </c>
      <c r="K9" s="12">
        <f>K11+K19+K33</f>
        <v>304</v>
      </c>
      <c r="L9" s="10" t="s">
        <v>19</v>
      </c>
      <c r="M9" s="2">
        <f t="shared" ref="M9:R9" si="0">M11+M19+M33</f>
        <v>33620838.399999999</v>
      </c>
      <c r="N9" s="2">
        <f t="shared" si="0"/>
        <v>0</v>
      </c>
      <c r="O9" s="2">
        <f t="shared" si="0"/>
        <v>6641749.2400000002</v>
      </c>
      <c r="P9" s="2">
        <f t="shared" si="0"/>
        <v>0</v>
      </c>
      <c r="Q9" s="2">
        <f t="shared" si="0"/>
        <v>25981949.499999996</v>
      </c>
      <c r="R9" s="2">
        <f t="shared" si="0"/>
        <v>997139.65999999992</v>
      </c>
      <c r="S9" s="2" t="s">
        <v>19</v>
      </c>
      <c r="T9" s="2" t="s">
        <v>19</v>
      </c>
      <c r="U9" s="9" t="s">
        <v>19</v>
      </c>
    </row>
    <row r="10" spans="1:25" s="4" customFormat="1" x14ac:dyDescent="0.25">
      <c r="A10" s="70" t="s">
        <v>44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27"/>
      <c r="W10" s="27"/>
      <c r="Y10" s="27"/>
    </row>
    <row r="11" spans="1:25" s="4" customFormat="1" ht="28.5" x14ac:dyDescent="0.25">
      <c r="A11" s="30" t="s">
        <v>40</v>
      </c>
      <c r="B11" s="8" t="s">
        <v>55</v>
      </c>
      <c r="C11" s="9" t="s">
        <v>19</v>
      </c>
      <c r="D11" s="9" t="s">
        <v>19</v>
      </c>
      <c r="E11" s="9" t="s">
        <v>19</v>
      </c>
      <c r="F11" s="9" t="s">
        <v>19</v>
      </c>
      <c r="G11" s="9" t="s">
        <v>19</v>
      </c>
      <c r="H11" s="2">
        <f>H17</f>
        <v>1166.31</v>
      </c>
      <c r="I11" s="2">
        <f t="shared" ref="I11:K11" si="1">I17</f>
        <v>1062.4100000000001</v>
      </c>
      <c r="J11" s="2">
        <f t="shared" si="1"/>
        <v>488</v>
      </c>
      <c r="K11" s="2">
        <f t="shared" si="1"/>
        <v>39</v>
      </c>
      <c r="L11" s="10" t="s">
        <v>19</v>
      </c>
      <c r="M11" s="2">
        <f>M17</f>
        <v>11540947.799999999</v>
      </c>
      <c r="N11" s="2">
        <f t="shared" ref="N11:R11" si="2">N17</f>
        <v>0</v>
      </c>
      <c r="O11" s="2">
        <f t="shared" si="2"/>
        <v>3116055.9099999997</v>
      </c>
      <c r="P11" s="2">
        <f t="shared" si="2"/>
        <v>0</v>
      </c>
      <c r="Q11" s="2">
        <f t="shared" si="2"/>
        <v>8424891.8899999987</v>
      </c>
      <c r="R11" s="2">
        <f t="shared" si="2"/>
        <v>0</v>
      </c>
      <c r="S11" s="2" t="s">
        <v>19</v>
      </c>
      <c r="T11" s="2" t="s">
        <v>19</v>
      </c>
      <c r="U11" s="9" t="s">
        <v>19</v>
      </c>
      <c r="V11" s="27"/>
      <c r="W11" s="27"/>
    </row>
    <row r="12" spans="1:25" s="4" customFormat="1" ht="30" x14ac:dyDescent="0.25">
      <c r="A12" s="16" t="s">
        <v>57</v>
      </c>
      <c r="B12" s="22" t="s">
        <v>70</v>
      </c>
      <c r="C12" s="5" t="s">
        <v>45</v>
      </c>
      <c r="D12" s="31">
        <v>1977</v>
      </c>
      <c r="E12" s="31"/>
      <c r="F12" s="20" t="s">
        <v>69</v>
      </c>
      <c r="G12" s="5">
        <v>3</v>
      </c>
      <c r="H12" s="1">
        <v>1166.31</v>
      </c>
      <c r="I12" s="1">
        <v>1062.4100000000001</v>
      </c>
      <c r="J12" s="1">
        <v>488</v>
      </c>
      <c r="K12" s="32">
        <v>39</v>
      </c>
      <c r="L12" s="43" t="s">
        <v>47</v>
      </c>
      <c r="M12" s="1">
        <v>2612836.7999999998</v>
      </c>
      <c r="N12" s="1">
        <v>0</v>
      </c>
      <c r="O12" s="1">
        <f>M12-Q12</f>
        <v>705465.93999999971</v>
      </c>
      <c r="P12" s="1">
        <v>0</v>
      </c>
      <c r="Q12" s="1">
        <v>1907370.86</v>
      </c>
      <c r="R12" s="1">
        <v>0</v>
      </c>
      <c r="S12" s="1">
        <f>M12/H12</f>
        <v>2240.2592792653754</v>
      </c>
      <c r="T12" s="1">
        <v>2858.2</v>
      </c>
      <c r="U12" s="6">
        <v>44196</v>
      </c>
      <c r="V12" s="26"/>
      <c r="W12" s="26"/>
      <c r="X12" s="28"/>
    </row>
    <row r="13" spans="1:25" s="4" customFormat="1" ht="30" x14ac:dyDescent="0.25">
      <c r="A13" s="16" t="s">
        <v>57</v>
      </c>
      <c r="B13" s="22" t="s">
        <v>70</v>
      </c>
      <c r="C13" s="5" t="s">
        <v>45</v>
      </c>
      <c r="D13" s="31">
        <v>1977</v>
      </c>
      <c r="E13" s="31"/>
      <c r="F13" s="20" t="s">
        <v>69</v>
      </c>
      <c r="G13" s="5">
        <v>3</v>
      </c>
      <c r="H13" s="1">
        <v>1166.31</v>
      </c>
      <c r="I13" s="1">
        <v>1062.4100000000001</v>
      </c>
      <c r="J13" s="1">
        <v>488</v>
      </c>
      <c r="K13" s="32">
        <v>39</v>
      </c>
      <c r="L13" s="43" t="s">
        <v>66</v>
      </c>
      <c r="M13" s="1">
        <v>814542</v>
      </c>
      <c r="N13" s="1">
        <v>0</v>
      </c>
      <c r="O13" s="1">
        <f t="shared" ref="O13:O16" si="3">M13-Q13</f>
        <v>219926.33999999997</v>
      </c>
      <c r="P13" s="1">
        <v>0</v>
      </c>
      <c r="Q13" s="1">
        <v>594615.66</v>
      </c>
      <c r="R13" s="1">
        <v>0</v>
      </c>
      <c r="S13" s="1">
        <f t="shared" ref="S13:S16" si="4">M13/H13</f>
        <v>698.39236566607508</v>
      </c>
      <c r="T13" s="1">
        <v>1273.2</v>
      </c>
      <c r="U13" s="6">
        <v>44196</v>
      </c>
      <c r="V13" s="26"/>
      <c r="W13" s="26"/>
      <c r="X13" s="28"/>
    </row>
    <row r="14" spans="1:25" s="4" customFormat="1" ht="30" x14ac:dyDescent="0.25">
      <c r="A14" s="16" t="s">
        <v>57</v>
      </c>
      <c r="B14" s="22" t="s">
        <v>70</v>
      </c>
      <c r="C14" s="5" t="s">
        <v>45</v>
      </c>
      <c r="D14" s="31">
        <v>1977</v>
      </c>
      <c r="E14" s="31"/>
      <c r="F14" s="20" t="s">
        <v>69</v>
      </c>
      <c r="G14" s="5">
        <v>3</v>
      </c>
      <c r="H14" s="1">
        <v>1166.31</v>
      </c>
      <c r="I14" s="1">
        <v>1062.4100000000001</v>
      </c>
      <c r="J14" s="1">
        <v>488</v>
      </c>
      <c r="K14" s="32">
        <v>39</v>
      </c>
      <c r="L14" s="43" t="s">
        <v>46</v>
      </c>
      <c r="M14" s="1">
        <v>6987691.7999999998</v>
      </c>
      <c r="N14" s="1">
        <v>0</v>
      </c>
      <c r="O14" s="1">
        <f t="shared" si="3"/>
        <v>1886676.79</v>
      </c>
      <c r="P14" s="1">
        <v>0</v>
      </c>
      <c r="Q14" s="1">
        <v>5101015.01</v>
      </c>
      <c r="R14" s="1">
        <v>0</v>
      </c>
      <c r="S14" s="1">
        <f t="shared" si="4"/>
        <v>5991.2817347017517</v>
      </c>
      <c r="T14" s="1">
        <v>17142.2</v>
      </c>
      <c r="U14" s="6">
        <v>44196</v>
      </c>
      <c r="V14" s="26"/>
      <c r="W14" s="26"/>
      <c r="X14" s="28"/>
    </row>
    <row r="15" spans="1:25" s="4" customFormat="1" ht="30" x14ac:dyDescent="0.25">
      <c r="A15" s="16" t="s">
        <v>57</v>
      </c>
      <c r="B15" s="22" t="s">
        <v>70</v>
      </c>
      <c r="C15" s="5" t="s">
        <v>45</v>
      </c>
      <c r="D15" s="31">
        <v>1977</v>
      </c>
      <c r="E15" s="31"/>
      <c r="F15" s="20" t="s">
        <v>69</v>
      </c>
      <c r="G15" s="5">
        <v>3</v>
      </c>
      <c r="H15" s="1">
        <v>1166.31</v>
      </c>
      <c r="I15" s="1">
        <v>1062.4100000000001</v>
      </c>
      <c r="J15" s="1">
        <v>488</v>
      </c>
      <c r="K15" s="32">
        <v>39</v>
      </c>
      <c r="L15" s="43" t="s">
        <v>49</v>
      </c>
      <c r="M15" s="1">
        <v>510483.6</v>
      </c>
      <c r="N15" s="1">
        <v>0</v>
      </c>
      <c r="O15" s="1">
        <f t="shared" si="3"/>
        <v>137830.56999999995</v>
      </c>
      <c r="P15" s="1">
        <v>0</v>
      </c>
      <c r="Q15" s="1">
        <v>372653.03</v>
      </c>
      <c r="R15" s="1">
        <v>0</v>
      </c>
      <c r="S15" s="1">
        <f t="shared" si="4"/>
        <v>437.69117987499038</v>
      </c>
      <c r="T15" s="1">
        <v>476.91</v>
      </c>
      <c r="U15" s="6">
        <v>44196</v>
      </c>
      <c r="V15" s="26"/>
      <c r="W15" s="26"/>
      <c r="X15" s="28"/>
    </row>
    <row r="16" spans="1:25" s="4" customFormat="1" ht="30" x14ac:dyDescent="0.25">
      <c r="A16" s="16" t="s">
        <v>57</v>
      </c>
      <c r="B16" s="22" t="s">
        <v>70</v>
      </c>
      <c r="C16" s="5" t="s">
        <v>45</v>
      </c>
      <c r="D16" s="31">
        <v>1977</v>
      </c>
      <c r="E16" s="31"/>
      <c r="F16" s="20" t="s">
        <v>69</v>
      </c>
      <c r="G16" s="5">
        <v>3</v>
      </c>
      <c r="H16" s="1">
        <v>1166.31</v>
      </c>
      <c r="I16" s="1">
        <v>1062.4100000000001</v>
      </c>
      <c r="J16" s="1">
        <v>488</v>
      </c>
      <c r="K16" s="32">
        <v>39</v>
      </c>
      <c r="L16" s="43" t="s">
        <v>67</v>
      </c>
      <c r="M16" s="1">
        <v>615393.6</v>
      </c>
      <c r="N16" s="1">
        <v>0</v>
      </c>
      <c r="O16" s="1">
        <f t="shared" si="3"/>
        <v>166156.26999999996</v>
      </c>
      <c r="P16" s="1">
        <v>0</v>
      </c>
      <c r="Q16" s="1">
        <v>449237.33</v>
      </c>
      <c r="R16" s="1">
        <v>0</v>
      </c>
      <c r="S16" s="1">
        <f t="shared" si="4"/>
        <v>527.64153612675875</v>
      </c>
      <c r="T16" s="1">
        <v>613.83000000000004</v>
      </c>
      <c r="U16" s="6">
        <v>44196</v>
      </c>
      <c r="V16" s="26"/>
      <c r="W16" s="26"/>
      <c r="X16" s="28"/>
    </row>
    <row r="17" spans="1:25" s="4" customFormat="1" x14ac:dyDescent="0.25">
      <c r="A17" s="19"/>
      <c r="B17" s="11" t="s">
        <v>42</v>
      </c>
      <c r="C17" s="9" t="s">
        <v>19</v>
      </c>
      <c r="D17" s="9" t="s">
        <v>19</v>
      </c>
      <c r="E17" s="9" t="s">
        <v>19</v>
      </c>
      <c r="F17" s="9" t="s">
        <v>19</v>
      </c>
      <c r="G17" s="9" t="s">
        <v>19</v>
      </c>
      <c r="H17" s="2">
        <f>H12</f>
        <v>1166.31</v>
      </c>
      <c r="I17" s="2">
        <f t="shared" ref="I17:J17" si="5">I12</f>
        <v>1062.4100000000001</v>
      </c>
      <c r="J17" s="2">
        <f t="shared" si="5"/>
        <v>488</v>
      </c>
      <c r="K17" s="12">
        <v>39</v>
      </c>
      <c r="L17" s="10" t="s">
        <v>19</v>
      </c>
      <c r="M17" s="2">
        <f>M12+M13+M14+M15+M16</f>
        <v>11540947.799999999</v>
      </c>
      <c r="N17" s="2">
        <f t="shared" ref="N17:R17" si="6">N12+N13+N14+N15+N16</f>
        <v>0</v>
      </c>
      <c r="O17" s="2">
        <f>O12+O13+O14+O15+O16</f>
        <v>3116055.9099999997</v>
      </c>
      <c r="P17" s="2">
        <f t="shared" si="6"/>
        <v>0</v>
      </c>
      <c r="Q17" s="2">
        <f t="shared" si="6"/>
        <v>8424891.8899999987</v>
      </c>
      <c r="R17" s="2">
        <f t="shared" si="6"/>
        <v>0</v>
      </c>
      <c r="S17" s="2" t="s">
        <v>19</v>
      </c>
      <c r="T17" s="2" t="s">
        <v>19</v>
      </c>
      <c r="U17" s="9" t="s">
        <v>19</v>
      </c>
      <c r="V17" s="27"/>
      <c r="W17" s="28"/>
      <c r="X17" s="27"/>
      <c r="Y17" s="27"/>
    </row>
    <row r="18" spans="1:25" s="4" customFormat="1" x14ac:dyDescent="0.25">
      <c r="A18" s="71" t="s">
        <v>52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3"/>
    </row>
    <row r="19" spans="1:25" s="4" customFormat="1" ht="28.5" x14ac:dyDescent="0.25">
      <c r="A19" s="30" t="s">
        <v>71</v>
      </c>
      <c r="B19" s="8" t="s">
        <v>64</v>
      </c>
      <c r="C19" s="9" t="s">
        <v>19</v>
      </c>
      <c r="D19" s="9" t="s">
        <v>19</v>
      </c>
      <c r="E19" s="9" t="s">
        <v>19</v>
      </c>
      <c r="F19" s="9" t="s">
        <v>19</v>
      </c>
      <c r="G19" s="9" t="s">
        <v>19</v>
      </c>
      <c r="H19" s="2">
        <f>H21+H23+H25+H27+H29+H31</f>
        <v>3463.09</v>
      </c>
      <c r="I19" s="2">
        <f t="shared" ref="I19:K19" si="7">I21+I23+I25+I27+I29+I31</f>
        <v>3190.9300000000003</v>
      </c>
      <c r="J19" s="2">
        <f t="shared" si="7"/>
        <v>840</v>
      </c>
      <c r="K19" s="12">
        <f t="shared" si="7"/>
        <v>145</v>
      </c>
      <c r="L19" s="2" t="s">
        <v>19</v>
      </c>
      <c r="M19" s="2">
        <f>M21+M23+M25+M27+M29+M31</f>
        <v>3798134.6</v>
      </c>
      <c r="N19" s="2">
        <f t="shared" ref="N19:R19" si="8">N21+N23+N25+N27+N29+N31</f>
        <v>0</v>
      </c>
      <c r="O19" s="2">
        <f t="shared" si="8"/>
        <v>417794.81000000006</v>
      </c>
      <c r="P19" s="2">
        <f t="shared" si="8"/>
        <v>0</v>
      </c>
      <c r="Q19" s="2">
        <f t="shared" si="8"/>
        <v>3114470.3699999996</v>
      </c>
      <c r="R19" s="2">
        <f t="shared" si="8"/>
        <v>265869.42</v>
      </c>
      <c r="S19" s="2" t="s">
        <v>19</v>
      </c>
      <c r="T19" s="2" t="s">
        <v>19</v>
      </c>
      <c r="U19" s="9" t="s">
        <v>19</v>
      </c>
      <c r="V19" s="7"/>
      <c r="W19" s="7"/>
    </row>
    <row r="20" spans="1:25" s="4" customFormat="1" ht="19.5" customHeight="1" x14ac:dyDescent="0.25">
      <c r="A20" s="23" t="s">
        <v>72</v>
      </c>
      <c r="B20" s="22" t="s">
        <v>70</v>
      </c>
      <c r="C20" s="5" t="s">
        <v>45</v>
      </c>
      <c r="D20" s="31">
        <v>1977</v>
      </c>
      <c r="E20" s="31"/>
      <c r="F20" s="20" t="s">
        <v>69</v>
      </c>
      <c r="G20" s="5">
        <v>3</v>
      </c>
      <c r="H20" s="1">
        <v>1166.31</v>
      </c>
      <c r="I20" s="1">
        <v>1062.4100000000001</v>
      </c>
      <c r="J20" s="1">
        <v>488</v>
      </c>
      <c r="K20" s="32">
        <v>39</v>
      </c>
      <c r="L20" s="43" t="s">
        <v>48</v>
      </c>
      <c r="M20" s="1">
        <v>846765.6</v>
      </c>
      <c r="N20" s="1">
        <v>0</v>
      </c>
      <c r="O20" s="1">
        <v>93144.22</v>
      </c>
      <c r="P20" s="1">
        <v>0</v>
      </c>
      <c r="Q20" s="1">
        <v>694347.79</v>
      </c>
      <c r="R20" s="1">
        <v>59273.59</v>
      </c>
      <c r="S20" s="1">
        <f t="shared" ref="S20" si="9">M20/H20</f>
        <v>726.02104071816245</v>
      </c>
      <c r="T20" s="1">
        <v>1006.12</v>
      </c>
      <c r="U20" s="6">
        <v>44561</v>
      </c>
      <c r="V20" s="26"/>
      <c r="W20" s="42"/>
      <c r="X20" s="27"/>
      <c r="Y20" s="27"/>
    </row>
    <row r="21" spans="1:25" s="4" customFormat="1" x14ac:dyDescent="0.25">
      <c r="A21" s="21"/>
      <c r="B21" s="11" t="s">
        <v>42</v>
      </c>
      <c r="C21" s="9" t="s">
        <v>19</v>
      </c>
      <c r="D21" s="9" t="s">
        <v>19</v>
      </c>
      <c r="E21" s="9" t="s">
        <v>19</v>
      </c>
      <c r="F21" s="9" t="s">
        <v>19</v>
      </c>
      <c r="G21" s="9" t="s">
        <v>19</v>
      </c>
      <c r="H21" s="2">
        <f>H20</f>
        <v>1166.31</v>
      </c>
      <c r="I21" s="2">
        <f t="shared" ref="I21:K21" si="10">I20</f>
        <v>1062.4100000000001</v>
      </c>
      <c r="J21" s="2">
        <f t="shared" si="10"/>
        <v>488</v>
      </c>
      <c r="K21" s="12">
        <f t="shared" si="10"/>
        <v>39</v>
      </c>
      <c r="L21" s="10" t="s">
        <v>19</v>
      </c>
      <c r="M21" s="2">
        <f>M20</f>
        <v>846765.6</v>
      </c>
      <c r="N21" s="2">
        <f t="shared" ref="N21:R21" si="11">N20</f>
        <v>0</v>
      </c>
      <c r="O21" s="2">
        <f t="shared" si="11"/>
        <v>93144.22</v>
      </c>
      <c r="P21" s="2">
        <f t="shared" si="11"/>
        <v>0</v>
      </c>
      <c r="Q21" s="2">
        <f t="shared" si="11"/>
        <v>694347.79</v>
      </c>
      <c r="R21" s="2">
        <f t="shared" si="11"/>
        <v>59273.59</v>
      </c>
      <c r="S21" s="2" t="s">
        <v>19</v>
      </c>
      <c r="T21" s="2" t="s">
        <v>19</v>
      </c>
      <c r="U21" s="9" t="s">
        <v>19</v>
      </c>
      <c r="V21" s="7"/>
      <c r="W21" s="42"/>
      <c r="X21" s="27"/>
      <c r="Y21" s="27"/>
    </row>
    <row r="22" spans="1:25" s="4" customFormat="1" x14ac:dyDescent="0.25">
      <c r="A22" s="16" t="s">
        <v>73</v>
      </c>
      <c r="B22" s="22" t="s">
        <v>61</v>
      </c>
      <c r="C22" s="5" t="s">
        <v>45</v>
      </c>
      <c r="D22" s="5">
        <v>1985</v>
      </c>
      <c r="E22" s="5"/>
      <c r="F22" s="20" t="s">
        <v>50</v>
      </c>
      <c r="G22" s="5">
        <v>2</v>
      </c>
      <c r="H22" s="1">
        <v>324.20999999999998</v>
      </c>
      <c r="I22" s="1">
        <v>290.81</v>
      </c>
      <c r="J22" s="1"/>
      <c r="K22" s="32">
        <v>25</v>
      </c>
      <c r="L22" s="44" t="s">
        <v>48</v>
      </c>
      <c r="M22" s="24">
        <v>394581.6</v>
      </c>
      <c r="N22" s="24">
        <v>0</v>
      </c>
      <c r="O22" s="1">
        <v>43403.98</v>
      </c>
      <c r="P22" s="1">
        <v>0</v>
      </c>
      <c r="Q22" s="1">
        <v>323556.90999999997</v>
      </c>
      <c r="R22" s="1">
        <v>27620.71</v>
      </c>
      <c r="S22" s="1">
        <f t="shared" ref="S22" si="12">M22/H22</f>
        <v>1217.0556121032664</v>
      </c>
      <c r="T22" s="1">
        <v>1797.53</v>
      </c>
      <c r="U22" s="6">
        <v>44561</v>
      </c>
      <c r="V22" s="26"/>
      <c r="W22" s="42"/>
      <c r="X22" s="27"/>
      <c r="Y22" s="27"/>
    </row>
    <row r="23" spans="1:25" s="4" customFormat="1" x14ac:dyDescent="0.25">
      <c r="A23" s="21"/>
      <c r="B23" s="11" t="s">
        <v>42</v>
      </c>
      <c r="C23" s="9" t="s">
        <v>19</v>
      </c>
      <c r="D23" s="9" t="s">
        <v>19</v>
      </c>
      <c r="E23" s="9" t="s">
        <v>19</v>
      </c>
      <c r="F23" s="9" t="s">
        <v>19</v>
      </c>
      <c r="G23" s="9" t="s">
        <v>19</v>
      </c>
      <c r="H23" s="2">
        <f>H22</f>
        <v>324.20999999999998</v>
      </c>
      <c r="I23" s="2">
        <f t="shared" ref="I23:K23" si="13">I22</f>
        <v>290.81</v>
      </c>
      <c r="J23" s="2">
        <f t="shared" si="13"/>
        <v>0</v>
      </c>
      <c r="K23" s="12">
        <f t="shared" si="13"/>
        <v>25</v>
      </c>
      <c r="L23" s="10" t="s">
        <v>19</v>
      </c>
      <c r="M23" s="2">
        <f>M22</f>
        <v>394581.6</v>
      </c>
      <c r="N23" s="2">
        <f t="shared" ref="N23:R23" si="14">N22</f>
        <v>0</v>
      </c>
      <c r="O23" s="2">
        <f t="shared" si="14"/>
        <v>43403.98</v>
      </c>
      <c r="P23" s="2">
        <f t="shared" si="14"/>
        <v>0</v>
      </c>
      <c r="Q23" s="2">
        <f t="shared" si="14"/>
        <v>323556.90999999997</v>
      </c>
      <c r="R23" s="2">
        <f t="shared" si="14"/>
        <v>27620.71</v>
      </c>
      <c r="S23" s="2" t="s">
        <v>19</v>
      </c>
      <c r="T23" s="2" t="s">
        <v>19</v>
      </c>
      <c r="U23" s="9" t="s">
        <v>19</v>
      </c>
      <c r="W23" s="42"/>
      <c r="X23" s="27"/>
      <c r="Y23" s="27"/>
    </row>
    <row r="24" spans="1:25" s="4" customFormat="1" x14ac:dyDescent="0.25">
      <c r="A24" s="35" t="s">
        <v>74</v>
      </c>
      <c r="B24" s="36" t="s">
        <v>62</v>
      </c>
      <c r="C24" s="37" t="s">
        <v>45</v>
      </c>
      <c r="D24" s="38">
        <v>1976</v>
      </c>
      <c r="E24" s="38"/>
      <c r="F24" s="37" t="s">
        <v>50</v>
      </c>
      <c r="G24" s="37">
        <v>2</v>
      </c>
      <c r="H24" s="39">
        <v>538.34</v>
      </c>
      <c r="I24" s="39">
        <v>498.14</v>
      </c>
      <c r="J24" s="39">
        <v>352</v>
      </c>
      <c r="K24" s="40">
        <v>29</v>
      </c>
      <c r="L24" s="45" t="s">
        <v>48</v>
      </c>
      <c r="M24" s="39">
        <v>967682</v>
      </c>
      <c r="N24" s="39">
        <v>0</v>
      </c>
      <c r="O24" s="39">
        <v>106445.02</v>
      </c>
      <c r="P24" s="39">
        <v>0</v>
      </c>
      <c r="Q24" s="39">
        <v>793499.24</v>
      </c>
      <c r="R24" s="39">
        <v>67737.740000000005</v>
      </c>
      <c r="S24" s="39">
        <f>M24/H24</f>
        <v>1797.5294423598468</v>
      </c>
      <c r="T24" s="39">
        <v>1797.53</v>
      </c>
      <c r="U24" s="41">
        <v>44561</v>
      </c>
      <c r="V24" s="26"/>
      <c r="W24" s="42"/>
      <c r="X24" s="27"/>
      <c r="Y24" s="27"/>
    </row>
    <row r="25" spans="1:25" s="4" customFormat="1" x14ac:dyDescent="0.25">
      <c r="A25" s="19"/>
      <c r="B25" s="11" t="s">
        <v>42</v>
      </c>
      <c r="C25" s="9" t="s">
        <v>19</v>
      </c>
      <c r="D25" s="9" t="s">
        <v>19</v>
      </c>
      <c r="E25" s="9" t="s">
        <v>19</v>
      </c>
      <c r="F25" s="9" t="s">
        <v>19</v>
      </c>
      <c r="G25" s="9" t="s">
        <v>19</v>
      </c>
      <c r="H25" s="2">
        <f>H24</f>
        <v>538.34</v>
      </c>
      <c r="I25" s="2">
        <f t="shared" ref="I25:K25" si="15">I24</f>
        <v>498.14</v>
      </c>
      <c r="J25" s="2">
        <f t="shared" si="15"/>
        <v>352</v>
      </c>
      <c r="K25" s="12">
        <f t="shared" si="15"/>
        <v>29</v>
      </c>
      <c r="L25" s="10" t="s">
        <v>19</v>
      </c>
      <c r="M25" s="2">
        <f>M24</f>
        <v>967682</v>
      </c>
      <c r="N25" s="2">
        <f t="shared" ref="N25:R25" si="16">N24</f>
        <v>0</v>
      </c>
      <c r="O25" s="2">
        <f t="shared" si="16"/>
        <v>106445.02</v>
      </c>
      <c r="P25" s="2">
        <f t="shared" si="16"/>
        <v>0</v>
      </c>
      <c r="Q25" s="2">
        <f t="shared" si="16"/>
        <v>793499.24</v>
      </c>
      <c r="R25" s="2">
        <f t="shared" si="16"/>
        <v>67737.740000000005</v>
      </c>
      <c r="S25" s="2" t="s">
        <v>19</v>
      </c>
      <c r="T25" s="2" t="s">
        <v>19</v>
      </c>
      <c r="U25" s="9" t="s">
        <v>19</v>
      </c>
      <c r="W25" s="42"/>
      <c r="X25" s="27"/>
      <c r="Y25" s="27"/>
    </row>
    <row r="26" spans="1:25" s="4" customFormat="1" ht="24" x14ac:dyDescent="0.25">
      <c r="A26" s="16" t="s">
        <v>75</v>
      </c>
      <c r="B26" s="34" t="s">
        <v>58</v>
      </c>
      <c r="C26" s="5" t="s">
        <v>45</v>
      </c>
      <c r="D26" s="5">
        <v>1976</v>
      </c>
      <c r="E26" s="5"/>
      <c r="F26" s="5" t="s">
        <v>50</v>
      </c>
      <c r="G26" s="5">
        <v>2</v>
      </c>
      <c r="H26" s="1">
        <v>537.29999999999995</v>
      </c>
      <c r="I26" s="1">
        <v>496.68</v>
      </c>
      <c r="J26" s="1"/>
      <c r="K26" s="63">
        <v>20</v>
      </c>
      <c r="L26" s="46" t="s">
        <v>68</v>
      </c>
      <c r="M26" s="1">
        <v>110227</v>
      </c>
      <c r="N26" s="1">
        <v>0</v>
      </c>
      <c r="O26" s="1">
        <v>12124.97</v>
      </c>
      <c r="P26" s="1">
        <v>0</v>
      </c>
      <c r="Q26" s="1">
        <v>90386.14</v>
      </c>
      <c r="R26" s="1">
        <v>7715.89</v>
      </c>
      <c r="S26" s="1">
        <f>M26/H26</f>
        <v>205.14982319002422</v>
      </c>
      <c r="T26" s="1">
        <v>205.15</v>
      </c>
      <c r="U26" s="6">
        <v>44561</v>
      </c>
      <c r="V26" s="26"/>
      <c r="W26" s="42"/>
      <c r="X26" s="27"/>
      <c r="Y26" s="27"/>
    </row>
    <row r="27" spans="1:25" s="4" customFormat="1" x14ac:dyDescent="0.25">
      <c r="A27" s="19"/>
      <c r="B27" s="11" t="s">
        <v>42</v>
      </c>
      <c r="C27" s="9" t="s">
        <v>19</v>
      </c>
      <c r="D27" s="9" t="s">
        <v>19</v>
      </c>
      <c r="E27" s="9" t="s">
        <v>19</v>
      </c>
      <c r="F27" s="9" t="s">
        <v>19</v>
      </c>
      <c r="G27" s="9" t="s">
        <v>19</v>
      </c>
      <c r="H27" s="2">
        <f>H26</f>
        <v>537.29999999999995</v>
      </c>
      <c r="I27" s="2">
        <f t="shared" ref="I27:K27" si="17">I26</f>
        <v>496.68</v>
      </c>
      <c r="J27" s="2">
        <f t="shared" si="17"/>
        <v>0</v>
      </c>
      <c r="K27" s="12">
        <f t="shared" si="17"/>
        <v>20</v>
      </c>
      <c r="L27" s="10" t="s">
        <v>19</v>
      </c>
      <c r="M27" s="2">
        <f>M26</f>
        <v>110227</v>
      </c>
      <c r="N27" s="2">
        <f t="shared" ref="N27:R27" si="18">N26</f>
        <v>0</v>
      </c>
      <c r="O27" s="2">
        <f t="shared" si="18"/>
        <v>12124.97</v>
      </c>
      <c r="P27" s="2">
        <f t="shared" si="18"/>
        <v>0</v>
      </c>
      <c r="Q27" s="2">
        <f t="shared" si="18"/>
        <v>90386.14</v>
      </c>
      <c r="R27" s="2">
        <f t="shared" si="18"/>
        <v>7715.89</v>
      </c>
      <c r="S27" s="2" t="s">
        <v>19</v>
      </c>
      <c r="T27" s="2" t="s">
        <v>19</v>
      </c>
      <c r="U27" s="9" t="s">
        <v>19</v>
      </c>
      <c r="W27" s="42"/>
      <c r="X27" s="27"/>
      <c r="Y27" s="27"/>
    </row>
    <row r="28" spans="1:25" s="4" customFormat="1" x14ac:dyDescent="0.25">
      <c r="A28" s="16" t="s">
        <v>76</v>
      </c>
      <c r="B28" s="34" t="s">
        <v>63</v>
      </c>
      <c r="C28" s="5" t="s">
        <v>45</v>
      </c>
      <c r="D28" s="5">
        <v>1973</v>
      </c>
      <c r="E28" s="5"/>
      <c r="F28" s="5" t="s">
        <v>50</v>
      </c>
      <c r="G28" s="5">
        <v>2</v>
      </c>
      <c r="H28" s="1">
        <v>533.29999999999995</v>
      </c>
      <c r="I28" s="1">
        <v>504.36</v>
      </c>
      <c r="J28" s="1"/>
      <c r="K28" s="63">
        <v>21</v>
      </c>
      <c r="L28" s="46" t="s">
        <v>48</v>
      </c>
      <c r="M28" s="1">
        <v>825242.4</v>
      </c>
      <c r="N28" s="1">
        <v>0</v>
      </c>
      <c r="O28" s="1">
        <v>90776.66</v>
      </c>
      <c r="P28" s="1">
        <v>0</v>
      </c>
      <c r="Q28" s="1">
        <v>676698.77</v>
      </c>
      <c r="R28" s="1">
        <v>57766.97</v>
      </c>
      <c r="S28" s="1">
        <f>M28/H28</f>
        <v>1547.4262141383838</v>
      </c>
      <c r="T28" s="1">
        <v>1797.53</v>
      </c>
      <c r="U28" s="6">
        <v>44561</v>
      </c>
      <c r="V28" s="26"/>
      <c r="W28" s="42"/>
      <c r="X28" s="27"/>
      <c r="Y28" s="27"/>
    </row>
    <row r="29" spans="1:25" s="4" customFormat="1" x14ac:dyDescent="0.25">
      <c r="A29" s="19"/>
      <c r="B29" s="11" t="s">
        <v>42</v>
      </c>
      <c r="C29" s="9" t="s">
        <v>19</v>
      </c>
      <c r="D29" s="9" t="s">
        <v>19</v>
      </c>
      <c r="E29" s="9" t="s">
        <v>19</v>
      </c>
      <c r="F29" s="9" t="s">
        <v>19</v>
      </c>
      <c r="G29" s="9" t="s">
        <v>19</v>
      </c>
      <c r="H29" s="2">
        <f>H28</f>
        <v>533.29999999999995</v>
      </c>
      <c r="I29" s="2">
        <f t="shared" ref="I29:K29" si="19">I28</f>
        <v>504.36</v>
      </c>
      <c r="J29" s="2">
        <f t="shared" si="19"/>
        <v>0</v>
      </c>
      <c r="K29" s="12">
        <f t="shared" si="19"/>
        <v>21</v>
      </c>
      <c r="L29" s="10" t="s">
        <v>19</v>
      </c>
      <c r="M29" s="2">
        <f>M28</f>
        <v>825242.4</v>
      </c>
      <c r="N29" s="2">
        <f t="shared" ref="N29:R29" si="20">N28</f>
        <v>0</v>
      </c>
      <c r="O29" s="2">
        <f t="shared" si="20"/>
        <v>90776.66</v>
      </c>
      <c r="P29" s="2">
        <f t="shared" si="20"/>
        <v>0</v>
      </c>
      <c r="Q29" s="2">
        <f t="shared" si="20"/>
        <v>676698.77</v>
      </c>
      <c r="R29" s="2">
        <f t="shared" si="20"/>
        <v>57766.97</v>
      </c>
      <c r="S29" s="2" t="s">
        <v>19</v>
      </c>
      <c r="T29" s="2" t="s">
        <v>19</v>
      </c>
      <c r="U29" s="9" t="s">
        <v>19</v>
      </c>
      <c r="W29" s="42"/>
      <c r="X29" s="27"/>
      <c r="Y29" s="27"/>
    </row>
    <row r="30" spans="1:25" s="4" customFormat="1" x14ac:dyDescent="0.25">
      <c r="A30" s="16" t="s">
        <v>77</v>
      </c>
      <c r="B30" s="34" t="s">
        <v>60</v>
      </c>
      <c r="C30" s="5" t="s">
        <v>45</v>
      </c>
      <c r="D30" s="5">
        <v>1969</v>
      </c>
      <c r="E30" s="5"/>
      <c r="F30" s="5" t="s">
        <v>50</v>
      </c>
      <c r="G30" s="5">
        <v>2</v>
      </c>
      <c r="H30" s="1">
        <v>363.63</v>
      </c>
      <c r="I30" s="1">
        <v>338.53</v>
      </c>
      <c r="J30" s="1"/>
      <c r="K30" s="63">
        <v>11</v>
      </c>
      <c r="L30" s="46" t="s">
        <v>48</v>
      </c>
      <c r="M30" s="1">
        <v>653636</v>
      </c>
      <c r="N30" s="1">
        <v>0</v>
      </c>
      <c r="O30" s="1">
        <v>71899.960000000006</v>
      </c>
      <c r="P30" s="1">
        <v>0</v>
      </c>
      <c r="Q30" s="1">
        <v>535981.52</v>
      </c>
      <c r="R30" s="1">
        <v>45754.52</v>
      </c>
      <c r="S30" s="1">
        <f>M30/H30</f>
        <v>1797.5304567829937</v>
      </c>
      <c r="T30" s="1">
        <v>1797.5299892748121</v>
      </c>
      <c r="U30" s="6">
        <v>44561</v>
      </c>
      <c r="V30" s="64"/>
      <c r="W30" s="42"/>
      <c r="X30" s="65"/>
      <c r="Y30" s="65"/>
    </row>
    <row r="31" spans="1:25" s="4" customFormat="1" x14ac:dyDescent="0.25">
      <c r="A31" s="19"/>
      <c r="B31" s="11" t="s">
        <v>42</v>
      </c>
      <c r="C31" s="9" t="s">
        <v>19</v>
      </c>
      <c r="D31" s="9" t="s">
        <v>19</v>
      </c>
      <c r="E31" s="9" t="s">
        <v>19</v>
      </c>
      <c r="F31" s="9" t="s">
        <v>19</v>
      </c>
      <c r="G31" s="9" t="s">
        <v>19</v>
      </c>
      <c r="H31" s="2">
        <f>H30</f>
        <v>363.63</v>
      </c>
      <c r="I31" s="2">
        <f t="shared" ref="I31:K31" si="21">I30</f>
        <v>338.53</v>
      </c>
      <c r="J31" s="2">
        <f t="shared" si="21"/>
        <v>0</v>
      </c>
      <c r="K31" s="12">
        <f t="shared" si="21"/>
        <v>11</v>
      </c>
      <c r="L31" s="10" t="s">
        <v>19</v>
      </c>
      <c r="M31" s="2">
        <f>M30</f>
        <v>653636</v>
      </c>
      <c r="N31" s="2">
        <f t="shared" ref="N31:R31" si="22">N30</f>
        <v>0</v>
      </c>
      <c r="O31" s="2">
        <f t="shared" si="22"/>
        <v>71899.960000000006</v>
      </c>
      <c r="P31" s="2">
        <f t="shared" si="22"/>
        <v>0</v>
      </c>
      <c r="Q31" s="2">
        <f t="shared" si="22"/>
        <v>535981.52</v>
      </c>
      <c r="R31" s="2">
        <f t="shared" si="22"/>
        <v>45754.52</v>
      </c>
      <c r="S31" s="2" t="s">
        <v>19</v>
      </c>
      <c r="T31" s="2" t="s">
        <v>19</v>
      </c>
      <c r="U31" s="9" t="s">
        <v>19</v>
      </c>
      <c r="V31" s="65"/>
      <c r="W31" s="65"/>
      <c r="X31" s="65"/>
      <c r="Y31" s="65"/>
    </row>
    <row r="32" spans="1:25" s="4" customFormat="1" x14ac:dyDescent="0.25">
      <c r="A32" s="70" t="s">
        <v>53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65"/>
      <c r="W32" s="65"/>
      <c r="X32" s="66"/>
      <c r="Y32" s="66"/>
    </row>
    <row r="33" spans="1:25" s="4" customFormat="1" ht="28.5" x14ac:dyDescent="0.25">
      <c r="A33" s="62" t="s">
        <v>78</v>
      </c>
      <c r="B33" s="8" t="s">
        <v>65</v>
      </c>
      <c r="C33" s="9" t="s">
        <v>19</v>
      </c>
      <c r="D33" s="9" t="s">
        <v>19</v>
      </c>
      <c r="E33" s="9" t="s">
        <v>19</v>
      </c>
      <c r="F33" s="9" t="s">
        <v>19</v>
      </c>
      <c r="G33" s="9" t="s">
        <v>19</v>
      </c>
      <c r="H33" s="2">
        <f>H36+H39+H41+H43+H45</f>
        <v>2286.35</v>
      </c>
      <c r="I33" s="2">
        <f t="shared" ref="I33:K33" si="23">I36+I39+I41+I43+I45</f>
        <v>2112.2000000000003</v>
      </c>
      <c r="J33" s="2">
        <f t="shared" si="23"/>
        <v>352</v>
      </c>
      <c r="K33" s="12">
        <f t="shared" si="23"/>
        <v>120</v>
      </c>
      <c r="L33" s="2" t="s">
        <v>19</v>
      </c>
      <c r="M33" s="2">
        <f>M36+M39+M41+M43+M45</f>
        <v>18281756</v>
      </c>
      <c r="N33" s="2">
        <f t="shared" ref="N33:R33" si="24">N36+N39+N41+N43+N45</f>
        <v>0</v>
      </c>
      <c r="O33" s="2">
        <f t="shared" si="24"/>
        <v>3107898.5200000005</v>
      </c>
      <c r="P33" s="2">
        <f t="shared" si="24"/>
        <v>0</v>
      </c>
      <c r="Q33" s="2">
        <f t="shared" si="24"/>
        <v>14442587.239999998</v>
      </c>
      <c r="R33" s="2">
        <f t="shared" si="24"/>
        <v>731270.24</v>
      </c>
      <c r="S33" s="2" t="s">
        <v>19</v>
      </c>
      <c r="T33" s="2" t="s">
        <v>19</v>
      </c>
      <c r="U33" s="9" t="s">
        <v>19</v>
      </c>
      <c r="V33" s="65"/>
      <c r="W33" s="65"/>
      <c r="X33" s="65"/>
      <c r="Y33" s="66"/>
    </row>
    <row r="34" spans="1:25" s="4" customFormat="1" x14ac:dyDescent="0.25">
      <c r="A34" s="16" t="s">
        <v>79</v>
      </c>
      <c r="B34" s="34" t="s">
        <v>61</v>
      </c>
      <c r="C34" s="5" t="s">
        <v>45</v>
      </c>
      <c r="D34" s="5">
        <v>1985</v>
      </c>
      <c r="E34" s="5"/>
      <c r="F34" s="20" t="s">
        <v>50</v>
      </c>
      <c r="G34" s="5">
        <v>2</v>
      </c>
      <c r="H34" s="1">
        <v>324.20999999999998</v>
      </c>
      <c r="I34" s="1">
        <v>290.81</v>
      </c>
      <c r="J34" s="1"/>
      <c r="K34" s="63">
        <v>25</v>
      </c>
      <c r="L34" s="46" t="s">
        <v>47</v>
      </c>
      <c r="M34" s="1">
        <v>1919576</v>
      </c>
      <c r="N34" s="1">
        <v>0</v>
      </c>
      <c r="O34" s="1">
        <v>326327.92</v>
      </c>
      <c r="P34" s="1">
        <v>0</v>
      </c>
      <c r="Q34" s="1">
        <v>1516465.04</v>
      </c>
      <c r="R34" s="1">
        <v>76783.039999999994</v>
      </c>
      <c r="S34" s="1">
        <f>M34/H34</f>
        <v>5920.7797415255545</v>
      </c>
      <c r="T34" s="1">
        <v>5920.78</v>
      </c>
      <c r="U34" s="6">
        <v>44926</v>
      </c>
      <c r="X34" s="27"/>
    </row>
    <row r="35" spans="1:25" s="4" customFormat="1" x14ac:dyDescent="0.25">
      <c r="A35" s="16" t="s">
        <v>79</v>
      </c>
      <c r="B35" s="34" t="s">
        <v>61</v>
      </c>
      <c r="C35" s="5" t="s">
        <v>45</v>
      </c>
      <c r="D35" s="5">
        <v>1985</v>
      </c>
      <c r="E35" s="5"/>
      <c r="F35" s="20" t="s">
        <v>50</v>
      </c>
      <c r="G35" s="5">
        <v>2</v>
      </c>
      <c r="H35" s="1">
        <v>324.20999999999998</v>
      </c>
      <c r="I35" s="1">
        <v>290.81</v>
      </c>
      <c r="J35" s="1"/>
      <c r="K35" s="63">
        <v>25</v>
      </c>
      <c r="L35" s="46" t="s">
        <v>67</v>
      </c>
      <c r="M35" s="1">
        <v>418182</v>
      </c>
      <c r="N35" s="1">
        <v>0</v>
      </c>
      <c r="O35" s="1">
        <v>71090.939999999973</v>
      </c>
      <c r="P35" s="1">
        <v>0</v>
      </c>
      <c r="Q35" s="1">
        <v>330363.78000000003</v>
      </c>
      <c r="R35" s="1">
        <v>16727.28</v>
      </c>
      <c r="S35" s="1">
        <f>M35/H35</f>
        <v>1289.8491718330713</v>
      </c>
      <c r="T35" s="1">
        <v>1289.8499999999999</v>
      </c>
      <c r="U35" s="6">
        <v>44926</v>
      </c>
      <c r="X35" s="27"/>
    </row>
    <row r="36" spans="1:25" s="4" customFormat="1" x14ac:dyDescent="0.25">
      <c r="A36" s="19"/>
      <c r="B36" s="11" t="s">
        <v>42</v>
      </c>
      <c r="C36" s="9" t="s">
        <v>19</v>
      </c>
      <c r="D36" s="9" t="s">
        <v>19</v>
      </c>
      <c r="E36" s="9" t="s">
        <v>19</v>
      </c>
      <c r="F36" s="9" t="s">
        <v>19</v>
      </c>
      <c r="G36" s="9" t="s">
        <v>19</v>
      </c>
      <c r="H36" s="2">
        <f>H34</f>
        <v>324.20999999999998</v>
      </c>
      <c r="I36" s="2">
        <f t="shared" ref="I36:K36" si="25">I34</f>
        <v>290.81</v>
      </c>
      <c r="J36" s="2">
        <f t="shared" si="25"/>
        <v>0</v>
      </c>
      <c r="K36" s="12">
        <f t="shared" si="25"/>
        <v>25</v>
      </c>
      <c r="L36" s="10" t="s">
        <v>19</v>
      </c>
      <c r="M36" s="2">
        <f>M34+M35</f>
        <v>2337758</v>
      </c>
      <c r="N36" s="2">
        <f t="shared" ref="N36:R36" si="26">N34+N35</f>
        <v>0</v>
      </c>
      <c r="O36" s="2">
        <f t="shared" si="26"/>
        <v>397418.86</v>
      </c>
      <c r="P36" s="2">
        <f t="shared" si="26"/>
        <v>0</v>
      </c>
      <c r="Q36" s="2">
        <f t="shared" si="26"/>
        <v>1846828.82</v>
      </c>
      <c r="R36" s="2">
        <f t="shared" si="26"/>
        <v>93510.319999999992</v>
      </c>
      <c r="S36" s="2" t="s">
        <v>19</v>
      </c>
      <c r="T36" s="2" t="s">
        <v>19</v>
      </c>
      <c r="U36" s="9" t="s">
        <v>19</v>
      </c>
      <c r="X36" s="27"/>
    </row>
    <row r="37" spans="1:25" s="4" customFormat="1" x14ac:dyDescent="0.25">
      <c r="A37" s="16" t="s">
        <v>80</v>
      </c>
      <c r="B37" s="34" t="s">
        <v>62</v>
      </c>
      <c r="C37" s="5" t="s">
        <v>45</v>
      </c>
      <c r="D37" s="31">
        <v>1976</v>
      </c>
      <c r="E37" s="31"/>
      <c r="F37" s="5" t="s">
        <v>50</v>
      </c>
      <c r="G37" s="5">
        <v>2</v>
      </c>
      <c r="H37" s="1">
        <v>538.34</v>
      </c>
      <c r="I37" s="1">
        <v>498.14</v>
      </c>
      <c r="J37" s="1">
        <v>352</v>
      </c>
      <c r="K37" s="32">
        <v>29</v>
      </c>
      <c r="L37" s="46" t="s">
        <v>67</v>
      </c>
      <c r="M37" s="1">
        <v>694378</v>
      </c>
      <c r="N37" s="1">
        <v>0</v>
      </c>
      <c r="O37" s="1">
        <v>118044.26000000001</v>
      </c>
      <c r="P37" s="1">
        <v>0</v>
      </c>
      <c r="Q37" s="1">
        <v>548558.62</v>
      </c>
      <c r="R37" s="1">
        <v>27775.119999999999</v>
      </c>
      <c r="S37" s="1">
        <f>M37/H37</f>
        <v>1289.8502804918824</v>
      </c>
      <c r="T37" s="1">
        <v>1289.8499999999999</v>
      </c>
      <c r="U37" s="6">
        <v>44926</v>
      </c>
      <c r="X37" s="27"/>
    </row>
    <row r="38" spans="1:25" s="4" customFormat="1" x14ac:dyDescent="0.25">
      <c r="A38" s="16" t="s">
        <v>80</v>
      </c>
      <c r="B38" s="34" t="s">
        <v>62</v>
      </c>
      <c r="C38" s="5" t="s">
        <v>45</v>
      </c>
      <c r="D38" s="31">
        <v>1976</v>
      </c>
      <c r="E38" s="31"/>
      <c r="F38" s="5" t="s">
        <v>50</v>
      </c>
      <c r="G38" s="5">
        <v>2</v>
      </c>
      <c r="H38" s="1">
        <v>538.34</v>
      </c>
      <c r="I38" s="1">
        <v>498.14</v>
      </c>
      <c r="J38" s="1">
        <v>352</v>
      </c>
      <c r="K38" s="32">
        <v>29</v>
      </c>
      <c r="L38" s="46" t="s">
        <v>47</v>
      </c>
      <c r="M38" s="1">
        <v>3187393</v>
      </c>
      <c r="N38" s="1">
        <v>0</v>
      </c>
      <c r="O38" s="1">
        <v>541856.80999999982</v>
      </c>
      <c r="P38" s="1">
        <v>0</v>
      </c>
      <c r="Q38" s="1">
        <v>2518040.4700000002</v>
      </c>
      <c r="R38" s="1">
        <v>127495.72</v>
      </c>
      <c r="S38" s="1">
        <f>M38/H38</f>
        <v>5920.7805476093172</v>
      </c>
      <c r="T38" s="1">
        <v>5920.78</v>
      </c>
      <c r="U38" s="6">
        <v>44926</v>
      </c>
      <c r="X38" s="27"/>
    </row>
    <row r="39" spans="1:25" s="4" customFormat="1" x14ac:dyDescent="0.25">
      <c r="A39" s="19"/>
      <c r="B39" s="11" t="s">
        <v>42</v>
      </c>
      <c r="C39" s="9" t="s">
        <v>19</v>
      </c>
      <c r="D39" s="9" t="s">
        <v>19</v>
      </c>
      <c r="E39" s="9" t="s">
        <v>19</v>
      </c>
      <c r="F39" s="9" t="s">
        <v>19</v>
      </c>
      <c r="G39" s="9" t="s">
        <v>19</v>
      </c>
      <c r="H39" s="2">
        <f>H37</f>
        <v>538.34</v>
      </c>
      <c r="I39" s="2">
        <f t="shared" ref="I39:K39" si="27">I37</f>
        <v>498.14</v>
      </c>
      <c r="J39" s="2">
        <f t="shared" si="27"/>
        <v>352</v>
      </c>
      <c r="K39" s="12">
        <f t="shared" si="27"/>
        <v>29</v>
      </c>
      <c r="L39" s="10" t="s">
        <v>19</v>
      </c>
      <c r="M39" s="2">
        <f>M37+M38</f>
        <v>3881771</v>
      </c>
      <c r="N39" s="2">
        <f t="shared" ref="N39:R39" si="28">N37+N38</f>
        <v>0</v>
      </c>
      <c r="O39" s="2">
        <f t="shared" si="28"/>
        <v>659901.06999999983</v>
      </c>
      <c r="P39" s="2">
        <f t="shared" si="28"/>
        <v>0</v>
      </c>
      <c r="Q39" s="2">
        <f t="shared" si="28"/>
        <v>3066599.0900000003</v>
      </c>
      <c r="R39" s="2">
        <f t="shared" si="28"/>
        <v>155270.84</v>
      </c>
      <c r="S39" s="2" t="s">
        <v>19</v>
      </c>
      <c r="T39" s="2" t="s">
        <v>19</v>
      </c>
      <c r="U39" s="9" t="s">
        <v>19</v>
      </c>
      <c r="X39" s="27"/>
    </row>
    <row r="40" spans="1:25" s="4" customFormat="1" x14ac:dyDescent="0.25">
      <c r="A40" s="16" t="s">
        <v>81</v>
      </c>
      <c r="B40" s="34" t="s">
        <v>58</v>
      </c>
      <c r="C40" s="5" t="s">
        <v>45</v>
      </c>
      <c r="D40" s="5">
        <v>1976</v>
      </c>
      <c r="E40" s="5"/>
      <c r="F40" s="5" t="s">
        <v>50</v>
      </c>
      <c r="G40" s="5">
        <v>2</v>
      </c>
      <c r="H40" s="1">
        <v>537.29999999999995</v>
      </c>
      <c r="I40" s="1">
        <v>496.68</v>
      </c>
      <c r="J40" s="1"/>
      <c r="K40" s="32">
        <v>20</v>
      </c>
      <c r="L40" s="46" t="s">
        <v>67</v>
      </c>
      <c r="M40" s="1">
        <v>693036</v>
      </c>
      <c r="N40" s="1">
        <v>0</v>
      </c>
      <c r="O40" s="1">
        <v>117816.12000000005</v>
      </c>
      <c r="P40" s="1">
        <v>0</v>
      </c>
      <c r="Q40" s="1">
        <v>547498.43999999994</v>
      </c>
      <c r="R40" s="1">
        <v>27721.439999999999</v>
      </c>
      <c r="S40" s="1">
        <f>M40/H40</f>
        <v>1289.8492462311558</v>
      </c>
      <c r="T40" s="1">
        <v>1289.8499999999999</v>
      </c>
      <c r="U40" s="6">
        <v>44926</v>
      </c>
      <c r="X40" s="27"/>
      <c r="Y40" s="26"/>
    </row>
    <row r="41" spans="1:25" s="4" customFormat="1" x14ac:dyDescent="0.25">
      <c r="A41" s="19"/>
      <c r="B41" s="11" t="s">
        <v>42</v>
      </c>
      <c r="C41" s="9" t="s">
        <v>19</v>
      </c>
      <c r="D41" s="9" t="s">
        <v>19</v>
      </c>
      <c r="E41" s="9" t="s">
        <v>19</v>
      </c>
      <c r="F41" s="9" t="s">
        <v>19</v>
      </c>
      <c r="G41" s="9" t="s">
        <v>19</v>
      </c>
      <c r="H41" s="2">
        <f>H40</f>
        <v>537.29999999999995</v>
      </c>
      <c r="I41" s="2">
        <f t="shared" ref="I41:K41" si="29">I40</f>
        <v>496.68</v>
      </c>
      <c r="J41" s="2">
        <f t="shared" si="29"/>
        <v>0</v>
      </c>
      <c r="K41" s="12">
        <f t="shared" si="29"/>
        <v>20</v>
      </c>
      <c r="L41" s="10" t="s">
        <v>19</v>
      </c>
      <c r="M41" s="2">
        <f>M40</f>
        <v>693036</v>
      </c>
      <c r="N41" s="2">
        <f t="shared" ref="N41:R41" si="30">N40</f>
        <v>0</v>
      </c>
      <c r="O41" s="2">
        <f t="shared" si="30"/>
        <v>117816.12000000005</v>
      </c>
      <c r="P41" s="2">
        <f t="shared" si="30"/>
        <v>0</v>
      </c>
      <c r="Q41" s="2">
        <f t="shared" si="30"/>
        <v>547498.43999999994</v>
      </c>
      <c r="R41" s="2">
        <f t="shared" si="30"/>
        <v>27721.439999999999</v>
      </c>
      <c r="S41" s="2" t="s">
        <v>19</v>
      </c>
      <c r="T41" s="2" t="s">
        <v>19</v>
      </c>
      <c r="U41" s="9" t="s">
        <v>19</v>
      </c>
      <c r="X41" s="27"/>
      <c r="Y41" s="26"/>
    </row>
    <row r="42" spans="1:25" s="4" customFormat="1" x14ac:dyDescent="0.25">
      <c r="A42" s="16" t="s">
        <v>82</v>
      </c>
      <c r="B42" s="34" t="s">
        <v>63</v>
      </c>
      <c r="C42" s="5" t="s">
        <v>45</v>
      </c>
      <c r="D42" s="5">
        <v>1973</v>
      </c>
      <c r="E42" s="5"/>
      <c r="F42" s="5" t="s">
        <v>50</v>
      </c>
      <c r="G42" s="5">
        <v>2</v>
      </c>
      <c r="H42" s="1">
        <v>533.29999999999995</v>
      </c>
      <c r="I42" s="1">
        <v>504.36</v>
      </c>
      <c r="J42" s="1"/>
      <c r="K42" s="32">
        <v>21</v>
      </c>
      <c r="L42" s="46" t="s">
        <v>51</v>
      </c>
      <c r="M42" s="1">
        <v>10734303</v>
      </c>
      <c r="N42" s="1">
        <v>0</v>
      </c>
      <c r="O42" s="1">
        <v>1824831.5100000007</v>
      </c>
      <c r="P42" s="1">
        <v>0</v>
      </c>
      <c r="Q42" s="1">
        <v>8480099.3699999992</v>
      </c>
      <c r="R42" s="1">
        <v>429372.12</v>
      </c>
      <c r="S42" s="1">
        <f>M42/H42</f>
        <v>20128.076129758112</v>
      </c>
      <c r="T42" s="1">
        <v>27132.42</v>
      </c>
      <c r="U42" s="6">
        <v>44926</v>
      </c>
      <c r="X42" s="27"/>
      <c r="Y42" s="26"/>
    </row>
    <row r="43" spans="1:25" s="4" customFormat="1" x14ac:dyDescent="0.25">
      <c r="A43" s="16"/>
      <c r="B43" s="11" t="s">
        <v>42</v>
      </c>
      <c r="C43" s="9" t="s">
        <v>19</v>
      </c>
      <c r="D43" s="9" t="s">
        <v>19</v>
      </c>
      <c r="E43" s="9" t="s">
        <v>19</v>
      </c>
      <c r="F43" s="9" t="s">
        <v>19</v>
      </c>
      <c r="G43" s="9" t="s">
        <v>19</v>
      </c>
      <c r="H43" s="2">
        <f>H42</f>
        <v>533.29999999999995</v>
      </c>
      <c r="I43" s="2">
        <f t="shared" ref="I43:K43" si="31">I42</f>
        <v>504.36</v>
      </c>
      <c r="J43" s="2">
        <f t="shared" si="31"/>
        <v>0</v>
      </c>
      <c r="K43" s="12">
        <f t="shared" si="31"/>
        <v>21</v>
      </c>
      <c r="L43" s="10" t="s">
        <v>19</v>
      </c>
      <c r="M43" s="2">
        <f>M42</f>
        <v>10734303</v>
      </c>
      <c r="N43" s="2">
        <f t="shared" ref="N43:R43" si="32">N42</f>
        <v>0</v>
      </c>
      <c r="O43" s="2">
        <f t="shared" si="32"/>
        <v>1824831.5100000007</v>
      </c>
      <c r="P43" s="2">
        <f t="shared" si="32"/>
        <v>0</v>
      </c>
      <c r="Q43" s="2">
        <f t="shared" si="32"/>
        <v>8480099.3699999992</v>
      </c>
      <c r="R43" s="2">
        <f t="shared" si="32"/>
        <v>429372.12</v>
      </c>
      <c r="S43" s="2" t="s">
        <v>19</v>
      </c>
      <c r="T43" s="2" t="s">
        <v>19</v>
      </c>
      <c r="U43" s="9" t="s">
        <v>19</v>
      </c>
      <c r="X43" s="27"/>
      <c r="Y43" s="26"/>
    </row>
    <row r="44" spans="1:25" s="4" customFormat="1" x14ac:dyDescent="0.25">
      <c r="A44" s="16" t="s">
        <v>83</v>
      </c>
      <c r="B44" s="34" t="s">
        <v>59</v>
      </c>
      <c r="C44" s="5" t="s">
        <v>45</v>
      </c>
      <c r="D44" s="5">
        <v>1967</v>
      </c>
      <c r="E44" s="5"/>
      <c r="F44" s="5" t="s">
        <v>50</v>
      </c>
      <c r="G44" s="5">
        <v>2</v>
      </c>
      <c r="H44" s="1">
        <v>353.2</v>
      </c>
      <c r="I44" s="1">
        <v>322.20999999999998</v>
      </c>
      <c r="J44" s="1"/>
      <c r="K44" s="32">
        <v>25</v>
      </c>
      <c r="L44" s="46" t="s">
        <v>48</v>
      </c>
      <c r="M44" s="1">
        <v>634888</v>
      </c>
      <c r="N44" s="1">
        <v>0</v>
      </c>
      <c r="O44" s="1">
        <v>107930.95999999998</v>
      </c>
      <c r="P44" s="1">
        <v>0</v>
      </c>
      <c r="Q44" s="1">
        <v>501561.52</v>
      </c>
      <c r="R44" s="1">
        <v>25395.52</v>
      </c>
      <c r="S44" s="1">
        <f>M44/H44</f>
        <v>1797.5311438278595</v>
      </c>
      <c r="T44" s="1">
        <v>1797.53</v>
      </c>
      <c r="U44" s="6">
        <v>44926</v>
      </c>
      <c r="X44" s="27"/>
      <c r="Y44" s="26"/>
    </row>
    <row r="45" spans="1:25" s="4" customFormat="1" x14ac:dyDescent="0.25">
      <c r="A45" s="19"/>
      <c r="B45" s="11" t="s">
        <v>42</v>
      </c>
      <c r="C45" s="9" t="s">
        <v>19</v>
      </c>
      <c r="D45" s="9" t="s">
        <v>19</v>
      </c>
      <c r="E45" s="9" t="s">
        <v>19</v>
      </c>
      <c r="F45" s="9" t="s">
        <v>19</v>
      </c>
      <c r="G45" s="9" t="s">
        <v>19</v>
      </c>
      <c r="H45" s="2">
        <f>H44</f>
        <v>353.2</v>
      </c>
      <c r="I45" s="2">
        <f t="shared" ref="I45:K45" si="33">I44</f>
        <v>322.20999999999998</v>
      </c>
      <c r="J45" s="2">
        <f t="shared" si="33"/>
        <v>0</v>
      </c>
      <c r="K45" s="12">
        <f t="shared" si="33"/>
        <v>25</v>
      </c>
      <c r="L45" s="10" t="s">
        <v>19</v>
      </c>
      <c r="M45" s="2">
        <f>M44</f>
        <v>634888</v>
      </c>
      <c r="N45" s="2">
        <f t="shared" ref="N45:R45" si="34">N44</f>
        <v>0</v>
      </c>
      <c r="O45" s="2">
        <f t="shared" si="34"/>
        <v>107930.95999999998</v>
      </c>
      <c r="P45" s="2">
        <f t="shared" si="34"/>
        <v>0</v>
      </c>
      <c r="Q45" s="2">
        <f t="shared" si="34"/>
        <v>501561.52</v>
      </c>
      <c r="R45" s="2">
        <f t="shared" si="34"/>
        <v>25395.52</v>
      </c>
      <c r="S45" s="2" t="s">
        <v>19</v>
      </c>
      <c r="T45" s="2" t="s">
        <v>19</v>
      </c>
      <c r="U45" s="9" t="s">
        <v>19</v>
      </c>
    </row>
    <row r="51" spans="12:12" ht="19.5" x14ac:dyDescent="0.3">
      <c r="L51" s="33"/>
    </row>
  </sheetData>
  <mergeCells count="25">
    <mergeCell ref="A32:U32"/>
    <mergeCell ref="U4:U7"/>
    <mergeCell ref="I4:I6"/>
    <mergeCell ref="C4:C7"/>
    <mergeCell ref="D4:D7"/>
    <mergeCell ref="E4:E7"/>
    <mergeCell ref="K4:K6"/>
    <mergeCell ref="S4:S6"/>
    <mergeCell ref="T4:T6"/>
    <mergeCell ref="M4:R4"/>
    <mergeCell ref="P1:U1"/>
    <mergeCell ref="A9:B9"/>
    <mergeCell ref="A10:U10"/>
    <mergeCell ref="A18:U18"/>
    <mergeCell ref="I2:U2"/>
    <mergeCell ref="A3:U3"/>
    <mergeCell ref="M5:M6"/>
    <mergeCell ref="L4:L6"/>
    <mergeCell ref="J4:J6"/>
    <mergeCell ref="A4:A7"/>
    <mergeCell ref="B4:B7"/>
    <mergeCell ref="F4:F7"/>
    <mergeCell ref="G4:G7"/>
    <mergeCell ref="H4:H6"/>
    <mergeCell ref="N5:R5"/>
  </mergeCells>
  <pageMargins left="0.7" right="0.7" top="0.75" bottom="0.75" header="0.3" footer="0.3"/>
  <pageSetup paperSize="9" scale="45" orientation="landscape" r:id="rId1"/>
  <ignoredErrors>
    <ignoredError sqref="O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workbookViewId="0">
      <selection activeCell="R2" sqref="R2"/>
    </sheetView>
  </sheetViews>
  <sheetFormatPr defaultRowHeight="15" x14ac:dyDescent="0.25"/>
  <cols>
    <col min="1" max="1" width="4.140625" style="47" customWidth="1"/>
    <col min="2" max="2" width="24" style="47" customWidth="1"/>
    <col min="3" max="3" width="11.28515625" style="47" customWidth="1"/>
    <col min="4" max="4" width="19.5703125" style="47" customWidth="1"/>
    <col min="5" max="5" width="8" style="47" bestFit="1" customWidth="1"/>
    <col min="6" max="6" width="8.5703125" style="47" bestFit="1" customWidth="1"/>
    <col min="7" max="8" width="9.140625" style="47" bestFit="1" customWidth="1"/>
    <col min="9" max="9" width="7" style="47" customWidth="1"/>
    <col min="10" max="10" width="8" style="47" bestFit="1" customWidth="1"/>
    <col min="11" max="11" width="8.5703125" style="47" bestFit="1" customWidth="1"/>
    <col min="12" max="12" width="8.140625" style="47" customWidth="1"/>
    <col min="13" max="13" width="17.7109375" style="47" customWidth="1"/>
    <col min="14" max="14" width="16.5703125" style="47" customWidth="1"/>
    <col min="15" max="256" width="9.140625" style="47"/>
    <col min="257" max="257" width="4.140625" style="47" customWidth="1"/>
    <col min="258" max="258" width="17.7109375" style="47" customWidth="1"/>
    <col min="259" max="259" width="9.28515625" style="47" customWidth="1"/>
    <col min="260" max="260" width="19.5703125" style="47" customWidth="1"/>
    <col min="261" max="261" width="8" style="47" bestFit="1" customWidth="1"/>
    <col min="262" max="262" width="8.5703125" style="47" bestFit="1" customWidth="1"/>
    <col min="263" max="264" width="9.140625" style="47" bestFit="1" customWidth="1"/>
    <col min="265" max="265" width="7" style="47" customWidth="1"/>
    <col min="266" max="266" width="8" style="47" bestFit="1" customWidth="1"/>
    <col min="267" max="267" width="8.5703125" style="47" bestFit="1" customWidth="1"/>
    <col min="268" max="268" width="9.140625" style="47" bestFit="1" customWidth="1"/>
    <col min="269" max="270" width="11.85546875" style="47" customWidth="1"/>
    <col min="271" max="512" width="9.140625" style="47"/>
    <col min="513" max="513" width="4.140625" style="47" customWidth="1"/>
    <col min="514" max="514" width="17.7109375" style="47" customWidth="1"/>
    <col min="515" max="515" width="9.28515625" style="47" customWidth="1"/>
    <col min="516" max="516" width="19.5703125" style="47" customWidth="1"/>
    <col min="517" max="517" width="8" style="47" bestFit="1" customWidth="1"/>
    <col min="518" max="518" width="8.5703125" style="47" bestFit="1" customWidth="1"/>
    <col min="519" max="520" width="9.140625" style="47" bestFit="1" customWidth="1"/>
    <col min="521" max="521" width="7" style="47" customWidth="1"/>
    <col min="522" max="522" width="8" style="47" bestFit="1" customWidth="1"/>
    <col min="523" max="523" width="8.5703125" style="47" bestFit="1" customWidth="1"/>
    <col min="524" max="524" width="9.140625" style="47" bestFit="1" customWidth="1"/>
    <col min="525" max="526" width="11.85546875" style="47" customWidth="1"/>
    <col min="527" max="768" width="9.140625" style="47"/>
    <col min="769" max="769" width="4.140625" style="47" customWidth="1"/>
    <col min="770" max="770" width="17.7109375" style="47" customWidth="1"/>
    <col min="771" max="771" width="9.28515625" style="47" customWidth="1"/>
    <col min="772" max="772" width="19.5703125" style="47" customWidth="1"/>
    <col min="773" max="773" width="8" style="47" bestFit="1" customWidth="1"/>
    <col min="774" max="774" width="8.5703125" style="47" bestFit="1" customWidth="1"/>
    <col min="775" max="776" width="9.140625" style="47" bestFit="1" customWidth="1"/>
    <col min="777" max="777" width="7" style="47" customWidth="1"/>
    <col min="778" max="778" width="8" style="47" bestFit="1" customWidth="1"/>
    <col min="779" max="779" width="8.5703125" style="47" bestFit="1" customWidth="1"/>
    <col min="780" max="780" width="9.140625" style="47" bestFit="1" customWidth="1"/>
    <col min="781" max="782" width="11.85546875" style="47" customWidth="1"/>
    <col min="783" max="1024" width="9.140625" style="47"/>
    <col min="1025" max="1025" width="4.140625" style="47" customWidth="1"/>
    <col min="1026" max="1026" width="17.7109375" style="47" customWidth="1"/>
    <col min="1027" max="1027" width="9.28515625" style="47" customWidth="1"/>
    <col min="1028" max="1028" width="19.5703125" style="47" customWidth="1"/>
    <col min="1029" max="1029" width="8" style="47" bestFit="1" customWidth="1"/>
    <col min="1030" max="1030" width="8.5703125" style="47" bestFit="1" customWidth="1"/>
    <col min="1031" max="1032" width="9.140625" style="47" bestFit="1" customWidth="1"/>
    <col min="1033" max="1033" width="7" style="47" customWidth="1"/>
    <col min="1034" max="1034" width="8" style="47" bestFit="1" customWidth="1"/>
    <col min="1035" max="1035" width="8.5703125" style="47" bestFit="1" customWidth="1"/>
    <col min="1036" max="1036" width="9.140625" style="47" bestFit="1" customWidth="1"/>
    <col min="1037" max="1038" width="11.85546875" style="47" customWidth="1"/>
    <col min="1039" max="1280" width="9.140625" style="47"/>
    <col min="1281" max="1281" width="4.140625" style="47" customWidth="1"/>
    <col min="1282" max="1282" width="17.7109375" style="47" customWidth="1"/>
    <col min="1283" max="1283" width="9.28515625" style="47" customWidth="1"/>
    <col min="1284" max="1284" width="19.5703125" style="47" customWidth="1"/>
    <col min="1285" max="1285" width="8" style="47" bestFit="1" customWidth="1"/>
    <col min="1286" max="1286" width="8.5703125" style="47" bestFit="1" customWidth="1"/>
    <col min="1287" max="1288" width="9.140625" style="47" bestFit="1" customWidth="1"/>
    <col min="1289" max="1289" width="7" style="47" customWidth="1"/>
    <col min="1290" max="1290" width="8" style="47" bestFit="1" customWidth="1"/>
    <col min="1291" max="1291" width="8.5703125" style="47" bestFit="1" customWidth="1"/>
    <col min="1292" max="1292" width="9.140625" style="47" bestFit="1" customWidth="1"/>
    <col min="1293" max="1294" width="11.85546875" style="47" customWidth="1"/>
    <col min="1295" max="1536" width="9.140625" style="47"/>
    <col min="1537" max="1537" width="4.140625" style="47" customWidth="1"/>
    <col min="1538" max="1538" width="17.7109375" style="47" customWidth="1"/>
    <col min="1539" max="1539" width="9.28515625" style="47" customWidth="1"/>
    <col min="1540" max="1540" width="19.5703125" style="47" customWidth="1"/>
    <col min="1541" max="1541" width="8" style="47" bestFit="1" customWidth="1"/>
    <col min="1542" max="1542" width="8.5703125" style="47" bestFit="1" customWidth="1"/>
    <col min="1543" max="1544" width="9.140625" style="47" bestFit="1" customWidth="1"/>
    <col min="1545" max="1545" width="7" style="47" customWidth="1"/>
    <col min="1546" max="1546" width="8" style="47" bestFit="1" customWidth="1"/>
    <col min="1547" max="1547" width="8.5703125" style="47" bestFit="1" customWidth="1"/>
    <col min="1548" max="1548" width="9.140625" style="47" bestFit="1" customWidth="1"/>
    <col min="1549" max="1550" width="11.85546875" style="47" customWidth="1"/>
    <col min="1551" max="1792" width="9.140625" style="47"/>
    <col min="1793" max="1793" width="4.140625" style="47" customWidth="1"/>
    <col min="1794" max="1794" width="17.7109375" style="47" customWidth="1"/>
    <col min="1795" max="1795" width="9.28515625" style="47" customWidth="1"/>
    <col min="1796" max="1796" width="19.5703125" style="47" customWidth="1"/>
    <col min="1797" max="1797" width="8" style="47" bestFit="1" customWidth="1"/>
    <col min="1798" max="1798" width="8.5703125" style="47" bestFit="1" customWidth="1"/>
    <col min="1799" max="1800" width="9.140625" style="47" bestFit="1" customWidth="1"/>
    <col min="1801" max="1801" width="7" style="47" customWidth="1"/>
    <col min="1802" max="1802" width="8" style="47" bestFit="1" customWidth="1"/>
    <col min="1803" max="1803" width="8.5703125" style="47" bestFit="1" customWidth="1"/>
    <col min="1804" max="1804" width="9.140625" style="47" bestFit="1" customWidth="1"/>
    <col min="1805" max="1806" width="11.85546875" style="47" customWidth="1"/>
    <col min="1807" max="2048" width="9.140625" style="47"/>
    <col min="2049" max="2049" width="4.140625" style="47" customWidth="1"/>
    <col min="2050" max="2050" width="17.7109375" style="47" customWidth="1"/>
    <col min="2051" max="2051" width="9.28515625" style="47" customWidth="1"/>
    <col min="2052" max="2052" width="19.5703125" style="47" customWidth="1"/>
    <col min="2053" max="2053" width="8" style="47" bestFit="1" customWidth="1"/>
    <col min="2054" max="2054" width="8.5703125" style="47" bestFit="1" customWidth="1"/>
    <col min="2055" max="2056" width="9.140625" style="47" bestFit="1" customWidth="1"/>
    <col min="2057" max="2057" width="7" style="47" customWidth="1"/>
    <col min="2058" max="2058" width="8" style="47" bestFit="1" customWidth="1"/>
    <col min="2059" max="2059" width="8.5703125" style="47" bestFit="1" customWidth="1"/>
    <col min="2060" max="2060" width="9.140625" style="47" bestFit="1" customWidth="1"/>
    <col min="2061" max="2062" width="11.85546875" style="47" customWidth="1"/>
    <col min="2063" max="2304" width="9.140625" style="47"/>
    <col min="2305" max="2305" width="4.140625" style="47" customWidth="1"/>
    <col min="2306" max="2306" width="17.7109375" style="47" customWidth="1"/>
    <col min="2307" max="2307" width="9.28515625" style="47" customWidth="1"/>
    <col min="2308" max="2308" width="19.5703125" style="47" customWidth="1"/>
    <col min="2309" max="2309" width="8" style="47" bestFit="1" customWidth="1"/>
    <col min="2310" max="2310" width="8.5703125" style="47" bestFit="1" customWidth="1"/>
    <col min="2311" max="2312" width="9.140625" style="47" bestFit="1" customWidth="1"/>
    <col min="2313" max="2313" width="7" style="47" customWidth="1"/>
    <col min="2314" max="2314" width="8" style="47" bestFit="1" customWidth="1"/>
    <col min="2315" max="2315" width="8.5703125" style="47" bestFit="1" customWidth="1"/>
    <col min="2316" max="2316" width="9.140625" style="47" bestFit="1" customWidth="1"/>
    <col min="2317" max="2318" width="11.85546875" style="47" customWidth="1"/>
    <col min="2319" max="2560" width="9.140625" style="47"/>
    <col min="2561" max="2561" width="4.140625" style="47" customWidth="1"/>
    <col min="2562" max="2562" width="17.7109375" style="47" customWidth="1"/>
    <col min="2563" max="2563" width="9.28515625" style="47" customWidth="1"/>
    <col min="2564" max="2564" width="19.5703125" style="47" customWidth="1"/>
    <col min="2565" max="2565" width="8" style="47" bestFit="1" customWidth="1"/>
    <col min="2566" max="2566" width="8.5703125" style="47" bestFit="1" customWidth="1"/>
    <col min="2567" max="2568" width="9.140625" style="47" bestFit="1" customWidth="1"/>
    <col min="2569" max="2569" width="7" style="47" customWidth="1"/>
    <col min="2570" max="2570" width="8" style="47" bestFit="1" customWidth="1"/>
    <col min="2571" max="2571" width="8.5703125" style="47" bestFit="1" customWidth="1"/>
    <col min="2572" max="2572" width="9.140625" style="47" bestFit="1" customWidth="1"/>
    <col min="2573" max="2574" width="11.85546875" style="47" customWidth="1"/>
    <col min="2575" max="2816" width="9.140625" style="47"/>
    <col min="2817" max="2817" width="4.140625" style="47" customWidth="1"/>
    <col min="2818" max="2818" width="17.7109375" style="47" customWidth="1"/>
    <col min="2819" max="2819" width="9.28515625" style="47" customWidth="1"/>
    <col min="2820" max="2820" width="19.5703125" style="47" customWidth="1"/>
    <col min="2821" max="2821" width="8" style="47" bestFit="1" customWidth="1"/>
    <col min="2822" max="2822" width="8.5703125" style="47" bestFit="1" customWidth="1"/>
    <col min="2823" max="2824" width="9.140625" style="47" bestFit="1" customWidth="1"/>
    <col min="2825" max="2825" width="7" style="47" customWidth="1"/>
    <col min="2826" max="2826" width="8" style="47" bestFit="1" customWidth="1"/>
    <col min="2827" max="2827" width="8.5703125" style="47" bestFit="1" customWidth="1"/>
    <col min="2828" max="2828" width="9.140625" style="47" bestFit="1" customWidth="1"/>
    <col min="2829" max="2830" width="11.85546875" style="47" customWidth="1"/>
    <col min="2831" max="3072" width="9.140625" style="47"/>
    <col min="3073" max="3073" width="4.140625" style="47" customWidth="1"/>
    <col min="3074" max="3074" width="17.7109375" style="47" customWidth="1"/>
    <col min="3075" max="3075" width="9.28515625" style="47" customWidth="1"/>
    <col min="3076" max="3076" width="19.5703125" style="47" customWidth="1"/>
    <col min="3077" max="3077" width="8" style="47" bestFit="1" customWidth="1"/>
    <col min="3078" max="3078" width="8.5703125" style="47" bestFit="1" customWidth="1"/>
    <col min="3079" max="3080" width="9.140625" style="47" bestFit="1" customWidth="1"/>
    <col min="3081" max="3081" width="7" style="47" customWidth="1"/>
    <col min="3082" max="3082" width="8" style="47" bestFit="1" customWidth="1"/>
    <col min="3083" max="3083" width="8.5703125" style="47" bestFit="1" customWidth="1"/>
    <col min="3084" max="3084" width="9.140625" style="47" bestFit="1" customWidth="1"/>
    <col min="3085" max="3086" width="11.85546875" style="47" customWidth="1"/>
    <col min="3087" max="3328" width="9.140625" style="47"/>
    <col min="3329" max="3329" width="4.140625" style="47" customWidth="1"/>
    <col min="3330" max="3330" width="17.7109375" style="47" customWidth="1"/>
    <col min="3331" max="3331" width="9.28515625" style="47" customWidth="1"/>
    <col min="3332" max="3332" width="19.5703125" style="47" customWidth="1"/>
    <col min="3333" max="3333" width="8" style="47" bestFit="1" customWidth="1"/>
    <col min="3334" max="3334" width="8.5703125" style="47" bestFit="1" customWidth="1"/>
    <col min="3335" max="3336" width="9.140625" style="47" bestFit="1" customWidth="1"/>
    <col min="3337" max="3337" width="7" style="47" customWidth="1"/>
    <col min="3338" max="3338" width="8" style="47" bestFit="1" customWidth="1"/>
    <col min="3339" max="3339" width="8.5703125" style="47" bestFit="1" customWidth="1"/>
    <col min="3340" max="3340" width="9.140625" style="47" bestFit="1" customWidth="1"/>
    <col min="3341" max="3342" width="11.85546875" style="47" customWidth="1"/>
    <col min="3343" max="3584" width="9.140625" style="47"/>
    <col min="3585" max="3585" width="4.140625" style="47" customWidth="1"/>
    <col min="3586" max="3586" width="17.7109375" style="47" customWidth="1"/>
    <col min="3587" max="3587" width="9.28515625" style="47" customWidth="1"/>
    <col min="3588" max="3588" width="19.5703125" style="47" customWidth="1"/>
    <col min="3589" max="3589" width="8" style="47" bestFit="1" customWidth="1"/>
    <col min="3590" max="3590" width="8.5703125" style="47" bestFit="1" customWidth="1"/>
    <col min="3591" max="3592" width="9.140625" style="47" bestFit="1" customWidth="1"/>
    <col min="3593" max="3593" width="7" style="47" customWidth="1"/>
    <col min="3594" max="3594" width="8" style="47" bestFit="1" customWidth="1"/>
    <col min="3595" max="3595" width="8.5703125" style="47" bestFit="1" customWidth="1"/>
    <col min="3596" max="3596" width="9.140625" style="47" bestFit="1" customWidth="1"/>
    <col min="3597" max="3598" width="11.85546875" style="47" customWidth="1"/>
    <col min="3599" max="3840" width="9.140625" style="47"/>
    <col min="3841" max="3841" width="4.140625" style="47" customWidth="1"/>
    <col min="3842" max="3842" width="17.7109375" style="47" customWidth="1"/>
    <col min="3843" max="3843" width="9.28515625" style="47" customWidth="1"/>
    <col min="3844" max="3844" width="19.5703125" style="47" customWidth="1"/>
    <col min="3845" max="3845" width="8" style="47" bestFit="1" customWidth="1"/>
    <col min="3846" max="3846" width="8.5703125" style="47" bestFit="1" customWidth="1"/>
    <col min="3847" max="3848" width="9.140625" style="47" bestFit="1" customWidth="1"/>
    <col min="3849" max="3849" width="7" style="47" customWidth="1"/>
    <col min="3850" max="3850" width="8" style="47" bestFit="1" customWidth="1"/>
    <col min="3851" max="3851" width="8.5703125" style="47" bestFit="1" customWidth="1"/>
    <col min="3852" max="3852" width="9.140625" style="47" bestFit="1" customWidth="1"/>
    <col min="3853" max="3854" width="11.85546875" style="47" customWidth="1"/>
    <col min="3855" max="4096" width="9.140625" style="47"/>
    <col min="4097" max="4097" width="4.140625" style="47" customWidth="1"/>
    <col min="4098" max="4098" width="17.7109375" style="47" customWidth="1"/>
    <col min="4099" max="4099" width="9.28515625" style="47" customWidth="1"/>
    <col min="4100" max="4100" width="19.5703125" style="47" customWidth="1"/>
    <col min="4101" max="4101" width="8" style="47" bestFit="1" customWidth="1"/>
    <col min="4102" max="4102" width="8.5703125" style="47" bestFit="1" customWidth="1"/>
    <col min="4103" max="4104" width="9.140625" style="47" bestFit="1" customWidth="1"/>
    <col min="4105" max="4105" width="7" style="47" customWidth="1"/>
    <col min="4106" max="4106" width="8" style="47" bestFit="1" customWidth="1"/>
    <col min="4107" max="4107" width="8.5703125" style="47" bestFit="1" customWidth="1"/>
    <col min="4108" max="4108" width="9.140625" style="47" bestFit="1" customWidth="1"/>
    <col min="4109" max="4110" width="11.85546875" style="47" customWidth="1"/>
    <col min="4111" max="4352" width="9.140625" style="47"/>
    <col min="4353" max="4353" width="4.140625" style="47" customWidth="1"/>
    <col min="4354" max="4354" width="17.7109375" style="47" customWidth="1"/>
    <col min="4355" max="4355" width="9.28515625" style="47" customWidth="1"/>
    <col min="4356" max="4356" width="19.5703125" style="47" customWidth="1"/>
    <col min="4357" max="4357" width="8" style="47" bestFit="1" customWidth="1"/>
    <col min="4358" max="4358" width="8.5703125" style="47" bestFit="1" customWidth="1"/>
    <col min="4359" max="4360" width="9.140625" style="47" bestFit="1" customWidth="1"/>
    <col min="4361" max="4361" width="7" style="47" customWidth="1"/>
    <col min="4362" max="4362" width="8" style="47" bestFit="1" customWidth="1"/>
    <col min="4363" max="4363" width="8.5703125" style="47" bestFit="1" customWidth="1"/>
    <col min="4364" max="4364" width="9.140625" style="47" bestFit="1" customWidth="1"/>
    <col min="4365" max="4366" width="11.85546875" style="47" customWidth="1"/>
    <col min="4367" max="4608" width="9.140625" style="47"/>
    <col min="4609" max="4609" width="4.140625" style="47" customWidth="1"/>
    <col min="4610" max="4610" width="17.7109375" style="47" customWidth="1"/>
    <col min="4611" max="4611" width="9.28515625" style="47" customWidth="1"/>
    <col min="4612" max="4612" width="19.5703125" style="47" customWidth="1"/>
    <col min="4613" max="4613" width="8" style="47" bestFit="1" customWidth="1"/>
    <col min="4614" max="4614" width="8.5703125" style="47" bestFit="1" customWidth="1"/>
    <col min="4615" max="4616" width="9.140625" style="47" bestFit="1" customWidth="1"/>
    <col min="4617" max="4617" width="7" style="47" customWidth="1"/>
    <col min="4618" max="4618" width="8" style="47" bestFit="1" customWidth="1"/>
    <col min="4619" max="4619" width="8.5703125" style="47" bestFit="1" customWidth="1"/>
    <col min="4620" max="4620" width="9.140625" style="47" bestFit="1" customWidth="1"/>
    <col min="4621" max="4622" width="11.85546875" style="47" customWidth="1"/>
    <col min="4623" max="4864" width="9.140625" style="47"/>
    <col min="4865" max="4865" width="4.140625" style="47" customWidth="1"/>
    <col min="4866" max="4866" width="17.7109375" style="47" customWidth="1"/>
    <col min="4867" max="4867" width="9.28515625" style="47" customWidth="1"/>
    <col min="4868" max="4868" width="19.5703125" style="47" customWidth="1"/>
    <col min="4869" max="4869" width="8" style="47" bestFit="1" customWidth="1"/>
    <col min="4870" max="4870" width="8.5703125" style="47" bestFit="1" customWidth="1"/>
    <col min="4871" max="4872" width="9.140625" style="47" bestFit="1" customWidth="1"/>
    <col min="4873" max="4873" width="7" style="47" customWidth="1"/>
    <col min="4874" max="4874" width="8" style="47" bestFit="1" customWidth="1"/>
    <col min="4875" max="4875" width="8.5703125" style="47" bestFit="1" customWidth="1"/>
    <col min="4876" max="4876" width="9.140625" style="47" bestFit="1" customWidth="1"/>
    <col min="4877" max="4878" width="11.85546875" style="47" customWidth="1"/>
    <col min="4879" max="5120" width="9.140625" style="47"/>
    <col min="5121" max="5121" width="4.140625" style="47" customWidth="1"/>
    <col min="5122" max="5122" width="17.7109375" style="47" customWidth="1"/>
    <col min="5123" max="5123" width="9.28515625" style="47" customWidth="1"/>
    <col min="5124" max="5124" width="19.5703125" style="47" customWidth="1"/>
    <col min="5125" max="5125" width="8" style="47" bestFit="1" customWidth="1"/>
    <col min="5126" max="5126" width="8.5703125" style="47" bestFit="1" customWidth="1"/>
    <col min="5127" max="5128" width="9.140625" style="47" bestFit="1" customWidth="1"/>
    <col min="5129" max="5129" width="7" style="47" customWidth="1"/>
    <col min="5130" max="5130" width="8" style="47" bestFit="1" customWidth="1"/>
    <col min="5131" max="5131" width="8.5703125" style="47" bestFit="1" customWidth="1"/>
    <col min="5132" max="5132" width="9.140625" style="47" bestFit="1" customWidth="1"/>
    <col min="5133" max="5134" width="11.85546875" style="47" customWidth="1"/>
    <col min="5135" max="5376" width="9.140625" style="47"/>
    <col min="5377" max="5377" width="4.140625" style="47" customWidth="1"/>
    <col min="5378" max="5378" width="17.7109375" style="47" customWidth="1"/>
    <col min="5379" max="5379" width="9.28515625" style="47" customWidth="1"/>
    <col min="5380" max="5380" width="19.5703125" style="47" customWidth="1"/>
    <col min="5381" max="5381" width="8" style="47" bestFit="1" customWidth="1"/>
    <col min="5382" max="5382" width="8.5703125" style="47" bestFit="1" customWidth="1"/>
    <col min="5383" max="5384" width="9.140625" style="47" bestFit="1" customWidth="1"/>
    <col min="5385" max="5385" width="7" style="47" customWidth="1"/>
    <col min="5386" max="5386" width="8" style="47" bestFit="1" customWidth="1"/>
    <col min="5387" max="5387" width="8.5703125" style="47" bestFit="1" customWidth="1"/>
    <col min="5388" max="5388" width="9.140625" style="47" bestFit="1" customWidth="1"/>
    <col min="5389" max="5390" width="11.85546875" style="47" customWidth="1"/>
    <col min="5391" max="5632" width="9.140625" style="47"/>
    <col min="5633" max="5633" width="4.140625" style="47" customWidth="1"/>
    <col min="5634" max="5634" width="17.7109375" style="47" customWidth="1"/>
    <col min="5635" max="5635" width="9.28515625" style="47" customWidth="1"/>
    <col min="5636" max="5636" width="19.5703125" style="47" customWidth="1"/>
    <col min="5637" max="5637" width="8" style="47" bestFit="1" customWidth="1"/>
    <col min="5638" max="5638" width="8.5703125" style="47" bestFit="1" customWidth="1"/>
    <col min="5639" max="5640" width="9.140625" style="47" bestFit="1" customWidth="1"/>
    <col min="5641" max="5641" width="7" style="47" customWidth="1"/>
    <col min="5642" max="5642" width="8" style="47" bestFit="1" customWidth="1"/>
    <col min="5643" max="5643" width="8.5703125" style="47" bestFit="1" customWidth="1"/>
    <col min="5644" max="5644" width="9.140625" style="47" bestFit="1" customWidth="1"/>
    <col min="5645" max="5646" width="11.85546875" style="47" customWidth="1"/>
    <col min="5647" max="5888" width="9.140625" style="47"/>
    <col min="5889" max="5889" width="4.140625" style="47" customWidth="1"/>
    <col min="5890" max="5890" width="17.7109375" style="47" customWidth="1"/>
    <col min="5891" max="5891" width="9.28515625" style="47" customWidth="1"/>
    <col min="5892" max="5892" width="19.5703125" style="47" customWidth="1"/>
    <col min="5893" max="5893" width="8" style="47" bestFit="1" customWidth="1"/>
    <col min="5894" max="5894" width="8.5703125" style="47" bestFit="1" customWidth="1"/>
    <col min="5895" max="5896" width="9.140625" style="47" bestFit="1" customWidth="1"/>
    <col min="5897" max="5897" width="7" style="47" customWidth="1"/>
    <col min="5898" max="5898" width="8" style="47" bestFit="1" customWidth="1"/>
    <col min="5899" max="5899" width="8.5703125" style="47" bestFit="1" customWidth="1"/>
    <col min="5900" max="5900" width="9.140625" style="47" bestFit="1" customWidth="1"/>
    <col min="5901" max="5902" width="11.85546875" style="47" customWidth="1"/>
    <col min="5903" max="6144" width="9.140625" style="47"/>
    <col min="6145" max="6145" width="4.140625" style="47" customWidth="1"/>
    <col min="6146" max="6146" width="17.7109375" style="47" customWidth="1"/>
    <col min="6147" max="6147" width="9.28515625" style="47" customWidth="1"/>
    <col min="6148" max="6148" width="19.5703125" style="47" customWidth="1"/>
    <col min="6149" max="6149" width="8" style="47" bestFit="1" customWidth="1"/>
    <col min="6150" max="6150" width="8.5703125" style="47" bestFit="1" customWidth="1"/>
    <col min="6151" max="6152" width="9.140625" style="47" bestFit="1" customWidth="1"/>
    <col min="6153" max="6153" width="7" style="47" customWidth="1"/>
    <col min="6154" max="6154" width="8" style="47" bestFit="1" customWidth="1"/>
    <col min="6155" max="6155" width="8.5703125" style="47" bestFit="1" customWidth="1"/>
    <col min="6156" max="6156" width="9.140625" style="47" bestFit="1" customWidth="1"/>
    <col min="6157" max="6158" width="11.85546875" style="47" customWidth="1"/>
    <col min="6159" max="6400" width="9.140625" style="47"/>
    <col min="6401" max="6401" width="4.140625" style="47" customWidth="1"/>
    <col min="6402" max="6402" width="17.7109375" style="47" customWidth="1"/>
    <col min="6403" max="6403" width="9.28515625" style="47" customWidth="1"/>
    <col min="6404" max="6404" width="19.5703125" style="47" customWidth="1"/>
    <col min="6405" max="6405" width="8" style="47" bestFit="1" customWidth="1"/>
    <col min="6406" max="6406" width="8.5703125" style="47" bestFit="1" customWidth="1"/>
    <col min="6407" max="6408" width="9.140625" style="47" bestFit="1" customWidth="1"/>
    <col min="6409" max="6409" width="7" style="47" customWidth="1"/>
    <col min="6410" max="6410" width="8" style="47" bestFit="1" customWidth="1"/>
    <col min="6411" max="6411" width="8.5703125" style="47" bestFit="1" customWidth="1"/>
    <col min="6412" max="6412" width="9.140625" style="47" bestFit="1" customWidth="1"/>
    <col min="6413" max="6414" width="11.85546875" style="47" customWidth="1"/>
    <col min="6415" max="6656" width="9.140625" style="47"/>
    <col min="6657" max="6657" width="4.140625" style="47" customWidth="1"/>
    <col min="6658" max="6658" width="17.7109375" style="47" customWidth="1"/>
    <col min="6659" max="6659" width="9.28515625" style="47" customWidth="1"/>
    <col min="6660" max="6660" width="19.5703125" style="47" customWidth="1"/>
    <col min="6661" max="6661" width="8" style="47" bestFit="1" customWidth="1"/>
    <col min="6662" max="6662" width="8.5703125" style="47" bestFit="1" customWidth="1"/>
    <col min="6663" max="6664" width="9.140625" style="47" bestFit="1" customWidth="1"/>
    <col min="6665" max="6665" width="7" style="47" customWidth="1"/>
    <col min="6666" max="6666" width="8" style="47" bestFit="1" customWidth="1"/>
    <col min="6667" max="6667" width="8.5703125" style="47" bestFit="1" customWidth="1"/>
    <col min="6668" max="6668" width="9.140625" style="47" bestFit="1" customWidth="1"/>
    <col min="6669" max="6670" width="11.85546875" style="47" customWidth="1"/>
    <col min="6671" max="6912" width="9.140625" style="47"/>
    <col min="6913" max="6913" width="4.140625" style="47" customWidth="1"/>
    <col min="6914" max="6914" width="17.7109375" style="47" customWidth="1"/>
    <col min="6915" max="6915" width="9.28515625" style="47" customWidth="1"/>
    <col min="6916" max="6916" width="19.5703125" style="47" customWidth="1"/>
    <col min="6917" max="6917" width="8" style="47" bestFit="1" customWidth="1"/>
    <col min="6918" max="6918" width="8.5703125" style="47" bestFit="1" customWidth="1"/>
    <col min="6919" max="6920" width="9.140625" style="47" bestFit="1" customWidth="1"/>
    <col min="6921" max="6921" width="7" style="47" customWidth="1"/>
    <col min="6922" max="6922" width="8" style="47" bestFit="1" customWidth="1"/>
    <col min="6923" max="6923" width="8.5703125" style="47" bestFit="1" customWidth="1"/>
    <col min="6924" max="6924" width="9.140625" style="47" bestFit="1" customWidth="1"/>
    <col min="6925" max="6926" width="11.85546875" style="47" customWidth="1"/>
    <col min="6927" max="7168" width="9.140625" style="47"/>
    <col min="7169" max="7169" width="4.140625" style="47" customWidth="1"/>
    <col min="7170" max="7170" width="17.7109375" style="47" customWidth="1"/>
    <col min="7171" max="7171" width="9.28515625" style="47" customWidth="1"/>
    <col min="7172" max="7172" width="19.5703125" style="47" customWidth="1"/>
    <col min="7173" max="7173" width="8" style="47" bestFit="1" customWidth="1"/>
    <col min="7174" max="7174" width="8.5703125" style="47" bestFit="1" customWidth="1"/>
    <col min="7175" max="7176" width="9.140625" style="47" bestFit="1" customWidth="1"/>
    <col min="7177" max="7177" width="7" style="47" customWidth="1"/>
    <col min="7178" max="7178" width="8" style="47" bestFit="1" customWidth="1"/>
    <col min="7179" max="7179" width="8.5703125" style="47" bestFit="1" customWidth="1"/>
    <col min="7180" max="7180" width="9.140625" style="47" bestFit="1" customWidth="1"/>
    <col min="7181" max="7182" width="11.85546875" style="47" customWidth="1"/>
    <col min="7183" max="7424" width="9.140625" style="47"/>
    <col min="7425" max="7425" width="4.140625" style="47" customWidth="1"/>
    <col min="7426" max="7426" width="17.7109375" style="47" customWidth="1"/>
    <col min="7427" max="7427" width="9.28515625" style="47" customWidth="1"/>
    <col min="7428" max="7428" width="19.5703125" style="47" customWidth="1"/>
    <col min="7429" max="7429" width="8" style="47" bestFit="1" customWidth="1"/>
    <col min="7430" max="7430" width="8.5703125" style="47" bestFit="1" customWidth="1"/>
    <col min="7431" max="7432" width="9.140625" style="47" bestFit="1" customWidth="1"/>
    <col min="7433" max="7433" width="7" style="47" customWidth="1"/>
    <col min="7434" max="7434" width="8" style="47" bestFit="1" customWidth="1"/>
    <col min="7435" max="7435" width="8.5703125" style="47" bestFit="1" customWidth="1"/>
    <col min="7436" max="7436" width="9.140625" style="47" bestFit="1" customWidth="1"/>
    <col min="7437" max="7438" width="11.85546875" style="47" customWidth="1"/>
    <col min="7439" max="7680" width="9.140625" style="47"/>
    <col min="7681" max="7681" width="4.140625" style="47" customWidth="1"/>
    <col min="7682" max="7682" width="17.7109375" style="47" customWidth="1"/>
    <col min="7683" max="7683" width="9.28515625" style="47" customWidth="1"/>
    <col min="7684" max="7684" width="19.5703125" style="47" customWidth="1"/>
    <col min="7685" max="7685" width="8" style="47" bestFit="1" customWidth="1"/>
    <col min="7686" max="7686" width="8.5703125" style="47" bestFit="1" customWidth="1"/>
    <col min="7687" max="7688" width="9.140625" style="47" bestFit="1" customWidth="1"/>
    <col min="7689" max="7689" width="7" style="47" customWidth="1"/>
    <col min="7690" max="7690" width="8" style="47" bestFit="1" customWidth="1"/>
    <col min="7691" max="7691" width="8.5703125" style="47" bestFit="1" customWidth="1"/>
    <col min="7692" max="7692" width="9.140625" style="47" bestFit="1" customWidth="1"/>
    <col min="7693" max="7694" width="11.85546875" style="47" customWidth="1"/>
    <col min="7695" max="7936" width="9.140625" style="47"/>
    <col min="7937" max="7937" width="4.140625" style="47" customWidth="1"/>
    <col min="7938" max="7938" width="17.7109375" style="47" customWidth="1"/>
    <col min="7939" max="7939" width="9.28515625" style="47" customWidth="1"/>
    <col min="7940" max="7940" width="19.5703125" style="47" customWidth="1"/>
    <col min="7941" max="7941" width="8" style="47" bestFit="1" customWidth="1"/>
    <col min="7942" max="7942" width="8.5703125" style="47" bestFit="1" customWidth="1"/>
    <col min="7943" max="7944" width="9.140625" style="47" bestFit="1" customWidth="1"/>
    <col min="7945" max="7945" width="7" style="47" customWidth="1"/>
    <col min="7946" max="7946" width="8" style="47" bestFit="1" customWidth="1"/>
    <col min="7947" max="7947" width="8.5703125" style="47" bestFit="1" customWidth="1"/>
    <col min="7948" max="7948" width="9.140625" style="47" bestFit="1" customWidth="1"/>
    <col min="7949" max="7950" width="11.85546875" style="47" customWidth="1"/>
    <col min="7951" max="8192" width="9.140625" style="47"/>
    <col min="8193" max="8193" width="4.140625" style="47" customWidth="1"/>
    <col min="8194" max="8194" width="17.7109375" style="47" customWidth="1"/>
    <col min="8195" max="8195" width="9.28515625" style="47" customWidth="1"/>
    <col min="8196" max="8196" width="19.5703125" style="47" customWidth="1"/>
    <col min="8197" max="8197" width="8" style="47" bestFit="1" customWidth="1"/>
    <col min="8198" max="8198" width="8.5703125" style="47" bestFit="1" customWidth="1"/>
    <col min="8199" max="8200" width="9.140625" style="47" bestFit="1" customWidth="1"/>
    <col min="8201" max="8201" width="7" style="47" customWidth="1"/>
    <col min="8202" max="8202" width="8" style="47" bestFit="1" customWidth="1"/>
    <col min="8203" max="8203" width="8.5703125" style="47" bestFit="1" customWidth="1"/>
    <col min="8204" max="8204" width="9.140625" style="47" bestFit="1" customWidth="1"/>
    <col min="8205" max="8206" width="11.85546875" style="47" customWidth="1"/>
    <col min="8207" max="8448" width="9.140625" style="47"/>
    <col min="8449" max="8449" width="4.140625" style="47" customWidth="1"/>
    <col min="8450" max="8450" width="17.7109375" style="47" customWidth="1"/>
    <col min="8451" max="8451" width="9.28515625" style="47" customWidth="1"/>
    <col min="8452" max="8452" width="19.5703125" style="47" customWidth="1"/>
    <col min="8453" max="8453" width="8" style="47" bestFit="1" customWidth="1"/>
    <col min="8454" max="8454" width="8.5703125" style="47" bestFit="1" customWidth="1"/>
    <col min="8455" max="8456" width="9.140625" style="47" bestFit="1" customWidth="1"/>
    <col min="8457" max="8457" width="7" style="47" customWidth="1"/>
    <col min="8458" max="8458" width="8" style="47" bestFit="1" customWidth="1"/>
    <col min="8459" max="8459" width="8.5703125" style="47" bestFit="1" customWidth="1"/>
    <col min="8460" max="8460" width="9.140625" style="47" bestFit="1" customWidth="1"/>
    <col min="8461" max="8462" width="11.85546875" style="47" customWidth="1"/>
    <col min="8463" max="8704" width="9.140625" style="47"/>
    <col min="8705" max="8705" width="4.140625" style="47" customWidth="1"/>
    <col min="8706" max="8706" width="17.7109375" style="47" customWidth="1"/>
    <col min="8707" max="8707" width="9.28515625" style="47" customWidth="1"/>
    <col min="8708" max="8708" width="19.5703125" style="47" customWidth="1"/>
    <col min="8709" max="8709" width="8" style="47" bestFit="1" customWidth="1"/>
    <col min="8710" max="8710" width="8.5703125" style="47" bestFit="1" customWidth="1"/>
    <col min="8711" max="8712" width="9.140625" style="47" bestFit="1" customWidth="1"/>
    <col min="8713" max="8713" width="7" style="47" customWidth="1"/>
    <col min="8714" max="8714" width="8" style="47" bestFit="1" customWidth="1"/>
    <col min="8715" max="8715" width="8.5703125" style="47" bestFit="1" customWidth="1"/>
    <col min="8716" max="8716" width="9.140625" style="47" bestFit="1" customWidth="1"/>
    <col min="8717" max="8718" width="11.85546875" style="47" customWidth="1"/>
    <col min="8719" max="8960" width="9.140625" style="47"/>
    <col min="8961" max="8961" width="4.140625" style="47" customWidth="1"/>
    <col min="8962" max="8962" width="17.7109375" style="47" customWidth="1"/>
    <col min="8963" max="8963" width="9.28515625" style="47" customWidth="1"/>
    <col min="8964" max="8964" width="19.5703125" style="47" customWidth="1"/>
    <col min="8965" max="8965" width="8" style="47" bestFit="1" customWidth="1"/>
    <col min="8966" max="8966" width="8.5703125" style="47" bestFit="1" customWidth="1"/>
    <col min="8967" max="8968" width="9.140625" style="47" bestFit="1" customWidth="1"/>
    <col min="8969" max="8969" width="7" style="47" customWidth="1"/>
    <col min="8970" max="8970" width="8" style="47" bestFit="1" customWidth="1"/>
    <col min="8971" max="8971" width="8.5703125" style="47" bestFit="1" customWidth="1"/>
    <col min="8972" max="8972" width="9.140625" style="47" bestFit="1" customWidth="1"/>
    <col min="8973" max="8974" width="11.85546875" style="47" customWidth="1"/>
    <col min="8975" max="9216" width="9.140625" style="47"/>
    <col min="9217" max="9217" width="4.140625" style="47" customWidth="1"/>
    <col min="9218" max="9218" width="17.7109375" style="47" customWidth="1"/>
    <col min="9219" max="9219" width="9.28515625" style="47" customWidth="1"/>
    <col min="9220" max="9220" width="19.5703125" style="47" customWidth="1"/>
    <col min="9221" max="9221" width="8" style="47" bestFit="1" customWidth="1"/>
    <col min="9222" max="9222" width="8.5703125" style="47" bestFit="1" customWidth="1"/>
    <col min="9223" max="9224" width="9.140625" style="47" bestFit="1" customWidth="1"/>
    <col min="9225" max="9225" width="7" style="47" customWidth="1"/>
    <col min="9226" max="9226" width="8" style="47" bestFit="1" customWidth="1"/>
    <col min="9227" max="9227" width="8.5703125" style="47" bestFit="1" customWidth="1"/>
    <col min="9228" max="9228" width="9.140625" style="47" bestFit="1" customWidth="1"/>
    <col min="9229" max="9230" width="11.85546875" style="47" customWidth="1"/>
    <col min="9231" max="9472" width="9.140625" style="47"/>
    <col min="9473" max="9473" width="4.140625" style="47" customWidth="1"/>
    <col min="9474" max="9474" width="17.7109375" style="47" customWidth="1"/>
    <col min="9475" max="9475" width="9.28515625" style="47" customWidth="1"/>
    <col min="9476" max="9476" width="19.5703125" style="47" customWidth="1"/>
    <col min="9477" max="9477" width="8" style="47" bestFit="1" customWidth="1"/>
    <col min="9478" max="9478" width="8.5703125" style="47" bestFit="1" customWidth="1"/>
    <col min="9479" max="9480" width="9.140625" style="47" bestFit="1" customWidth="1"/>
    <col min="9481" max="9481" width="7" style="47" customWidth="1"/>
    <col min="9482" max="9482" width="8" style="47" bestFit="1" customWidth="1"/>
    <col min="9483" max="9483" width="8.5703125" style="47" bestFit="1" customWidth="1"/>
    <col min="9484" max="9484" width="9.140625" style="47" bestFit="1" customWidth="1"/>
    <col min="9485" max="9486" width="11.85546875" style="47" customWidth="1"/>
    <col min="9487" max="9728" width="9.140625" style="47"/>
    <col min="9729" max="9729" width="4.140625" style="47" customWidth="1"/>
    <col min="9730" max="9730" width="17.7109375" style="47" customWidth="1"/>
    <col min="9731" max="9731" width="9.28515625" style="47" customWidth="1"/>
    <col min="9732" max="9732" width="19.5703125" style="47" customWidth="1"/>
    <col min="9733" max="9733" width="8" style="47" bestFit="1" customWidth="1"/>
    <col min="9734" max="9734" width="8.5703125" style="47" bestFit="1" customWidth="1"/>
    <col min="9735" max="9736" width="9.140625" style="47" bestFit="1" customWidth="1"/>
    <col min="9737" max="9737" width="7" style="47" customWidth="1"/>
    <col min="9738" max="9738" width="8" style="47" bestFit="1" customWidth="1"/>
    <col min="9739" max="9739" width="8.5703125" style="47" bestFit="1" customWidth="1"/>
    <col min="9740" max="9740" width="9.140625" style="47" bestFit="1" customWidth="1"/>
    <col min="9741" max="9742" width="11.85546875" style="47" customWidth="1"/>
    <col min="9743" max="9984" width="9.140625" style="47"/>
    <col min="9985" max="9985" width="4.140625" style="47" customWidth="1"/>
    <col min="9986" max="9986" width="17.7109375" style="47" customWidth="1"/>
    <col min="9987" max="9987" width="9.28515625" style="47" customWidth="1"/>
    <col min="9988" max="9988" width="19.5703125" style="47" customWidth="1"/>
    <col min="9989" max="9989" width="8" style="47" bestFit="1" customWidth="1"/>
    <col min="9990" max="9990" width="8.5703125" style="47" bestFit="1" customWidth="1"/>
    <col min="9991" max="9992" width="9.140625" style="47" bestFit="1" customWidth="1"/>
    <col min="9993" max="9993" width="7" style="47" customWidth="1"/>
    <col min="9994" max="9994" width="8" style="47" bestFit="1" customWidth="1"/>
    <col min="9995" max="9995" width="8.5703125" style="47" bestFit="1" customWidth="1"/>
    <col min="9996" max="9996" width="9.140625" style="47" bestFit="1" customWidth="1"/>
    <col min="9997" max="9998" width="11.85546875" style="47" customWidth="1"/>
    <col min="9999" max="10240" width="9.140625" style="47"/>
    <col min="10241" max="10241" width="4.140625" style="47" customWidth="1"/>
    <col min="10242" max="10242" width="17.7109375" style="47" customWidth="1"/>
    <col min="10243" max="10243" width="9.28515625" style="47" customWidth="1"/>
    <col min="10244" max="10244" width="19.5703125" style="47" customWidth="1"/>
    <col min="10245" max="10245" width="8" style="47" bestFit="1" customWidth="1"/>
    <col min="10246" max="10246" width="8.5703125" style="47" bestFit="1" customWidth="1"/>
    <col min="10247" max="10248" width="9.140625" style="47" bestFit="1" customWidth="1"/>
    <col min="10249" max="10249" width="7" style="47" customWidth="1"/>
    <col min="10250" max="10250" width="8" style="47" bestFit="1" customWidth="1"/>
    <col min="10251" max="10251" width="8.5703125" style="47" bestFit="1" customWidth="1"/>
    <col min="10252" max="10252" width="9.140625" style="47" bestFit="1" customWidth="1"/>
    <col min="10253" max="10254" width="11.85546875" style="47" customWidth="1"/>
    <col min="10255" max="10496" width="9.140625" style="47"/>
    <col min="10497" max="10497" width="4.140625" style="47" customWidth="1"/>
    <col min="10498" max="10498" width="17.7109375" style="47" customWidth="1"/>
    <col min="10499" max="10499" width="9.28515625" style="47" customWidth="1"/>
    <col min="10500" max="10500" width="19.5703125" style="47" customWidth="1"/>
    <col min="10501" max="10501" width="8" style="47" bestFit="1" customWidth="1"/>
    <col min="10502" max="10502" width="8.5703125" style="47" bestFit="1" customWidth="1"/>
    <col min="10503" max="10504" width="9.140625" style="47" bestFit="1" customWidth="1"/>
    <col min="10505" max="10505" width="7" style="47" customWidth="1"/>
    <col min="10506" max="10506" width="8" style="47" bestFit="1" customWidth="1"/>
    <col min="10507" max="10507" width="8.5703125" style="47" bestFit="1" customWidth="1"/>
    <col min="10508" max="10508" width="9.140625" style="47" bestFit="1" customWidth="1"/>
    <col min="10509" max="10510" width="11.85546875" style="47" customWidth="1"/>
    <col min="10511" max="10752" width="9.140625" style="47"/>
    <col min="10753" max="10753" width="4.140625" style="47" customWidth="1"/>
    <col min="10754" max="10754" width="17.7109375" style="47" customWidth="1"/>
    <col min="10755" max="10755" width="9.28515625" style="47" customWidth="1"/>
    <col min="10756" max="10756" width="19.5703125" style="47" customWidth="1"/>
    <col min="10757" max="10757" width="8" style="47" bestFit="1" customWidth="1"/>
    <col min="10758" max="10758" width="8.5703125" style="47" bestFit="1" customWidth="1"/>
    <col min="10759" max="10760" width="9.140625" style="47" bestFit="1" customWidth="1"/>
    <col min="10761" max="10761" width="7" style="47" customWidth="1"/>
    <col min="10762" max="10762" width="8" style="47" bestFit="1" customWidth="1"/>
    <col min="10763" max="10763" width="8.5703125" style="47" bestFit="1" customWidth="1"/>
    <col min="10764" max="10764" width="9.140625" style="47" bestFit="1" customWidth="1"/>
    <col min="10765" max="10766" width="11.85546875" style="47" customWidth="1"/>
    <col min="10767" max="11008" width="9.140625" style="47"/>
    <col min="11009" max="11009" width="4.140625" style="47" customWidth="1"/>
    <col min="11010" max="11010" width="17.7109375" style="47" customWidth="1"/>
    <col min="11011" max="11011" width="9.28515625" style="47" customWidth="1"/>
    <col min="11012" max="11012" width="19.5703125" style="47" customWidth="1"/>
    <col min="11013" max="11013" width="8" style="47" bestFit="1" customWidth="1"/>
    <col min="11014" max="11014" width="8.5703125" style="47" bestFit="1" customWidth="1"/>
    <col min="11015" max="11016" width="9.140625" style="47" bestFit="1" customWidth="1"/>
    <col min="11017" max="11017" width="7" style="47" customWidth="1"/>
    <col min="11018" max="11018" width="8" style="47" bestFit="1" customWidth="1"/>
    <col min="11019" max="11019" width="8.5703125" style="47" bestFit="1" customWidth="1"/>
    <col min="11020" max="11020" width="9.140625" style="47" bestFit="1" customWidth="1"/>
    <col min="11021" max="11022" width="11.85546875" style="47" customWidth="1"/>
    <col min="11023" max="11264" width="9.140625" style="47"/>
    <col min="11265" max="11265" width="4.140625" style="47" customWidth="1"/>
    <col min="11266" max="11266" width="17.7109375" style="47" customWidth="1"/>
    <col min="11267" max="11267" width="9.28515625" style="47" customWidth="1"/>
    <col min="11268" max="11268" width="19.5703125" style="47" customWidth="1"/>
    <col min="11269" max="11269" width="8" style="47" bestFit="1" customWidth="1"/>
    <col min="11270" max="11270" width="8.5703125" style="47" bestFit="1" customWidth="1"/>
    <col min="11271" max="11272" width="9.140625" style="47" bestFit="1" customWidth="1"/>
    <col min="11273" max="11273" width="7" style="47" customWidth="1"/>
    <col min="11274" max="11274" width="8" style="47" bestFit="1" customWidth="1"/>
    <col min="11275" max="11275" width="8.5703125" style="47" bestFit="1" customWidth="1"/>
    <col min="11276" max="11276" width="9.140625" style="47" bestFit="1" customWidth="1"/>
    <col min="11277" max="11278" width="11.85546875" style="47" customWidth="1"/>
    <col min="11279" max="11520" width="9.140625" style="47"/>
    <col min="11521" max="11521" width="4.140625" style="47" customWidth="1"/>
    <col min="11522" max="11522" width="17.7109375" style="47" customWidth="1"/>
    <col min="11523" max="11523" width="9.28515625" style="47" customWidth="1"/>
    <col min="11524" max="11524" width="19.5703125" style="47" customWidth="1"/>
    <col min="11525" max="11525" width="8" style="47" bestFit="1" customWidth="1"/>
    <col min="11526" max="11526" width="8.5703125" style="47" bestFit="1" customWidth="1"/>
    <col min="11527" max="11528" width="9.140625" style="47" bestFit="1" customWidth="1"/>
    <col min="11529" max="11529" width="7" style="47" customWidth="1"/>
    <col min="11530" max="11530" width="8" style="47" bestFit="1" customWidth="1"/>
    <col min="11531" max="11531" width="8.5703125" style="47" bestFit="1" customWidth="1"/>
    <col min="11532" max="11532" width="9.140625" style="47" bestFit="1" customWidth="1"/>
    <col min="11533" max="11534" width="11.85546875" style="47" customWidth="1"/>
    <col min="11535" max="11776" width="9.140625" style="47"/>
    <col min="11777" max="11777" width="4.140625" style="47" customWidth="1"/>
    <col min="11778" max="11778" width="17.7109375" style="47" customWidth="1"/>
    <col min="11779" max="11779" width="9.28515625" style="47" customWidth="1"/>
    <col min="11780" max="11780" width="19.5703125" style="47" customWidth="1"/>
    <col min="11781" max="11781" width="8" style="47" bestFit="1" customWidth="1"/>
    <col min="11782" max="11782" width="8.5703125" style="47" bestFit="1" customWidth="1"/>
    <col min="11783" max="11784" width="9.140625" style="47" bestFit="1" customWidth="1"/>
    <col min="11785" max="11785" width="7" style="47" customWidth="1"/>
    <col min="11786" max="11786" width="8" style="47" bestFit="1" customWidth="1"/>
    <col min="11787" max="11787" width="8.5703125" style="47" bestFit="1" customWidth="1"/>
    <col min="11788" max="11788" width="9.140625" style="47" bestFit="1" customWidth="1"/>
    <col min="11789" max="11790" width="11.85546875" style="47" customWidth="1"/>
    <col min="11791" max="12032" width="9.140625" style="47"/>
    <col min="12033" max="12033" width="4.140625" style="47" customWidth="1"/>
    <col min="12034" max="12034" width="17.7109375" style="47" customWidth="1"/>
    <col min="12035" max="12035" width="9.28515625" style="47" customWidth="1"/>
    <col min="12036" max="12036" width="19.5703125" style="47" customWidth="1"/>
    <col min="12037" max="12037" width="8" style="47" bestFit="1" customWidth="1"/>
    <col min="12038" max="12038" width="8.5703125" style="47" bestFit="1" customWidth="1"/>
    <col min="12039" max="12040" width="9.140625" style="47" bestFit="1" customWidth="1"/>
    <col min="12041" max="12041" width="7" style="47" customWidth="1"/>
    <col min="12042" max="12042" width="8" style="47" bestFit="1" customWidth="1"/>
    <col min="12043" max="12043" width="8.5703125" style="47" bestFit="1" customWidth="1"/>
    <col min="12044" max="12044" width="9.140625" style="47" bestFit="1" customWidth="1"/>
    <col min="12045" max="12046" width="11.85546875" style="47" customWidth="1"/>
    <col min="12047" max="12288" width="9.140625" style="47"/>
    <col min="12289" max="12289" width="4.140625" style="47" customWidth="1"/>
    <col min="12290" max="12290" width="17.7109375" style="47" customWidth="1"/>
    <col min="12291" max="12291" width="9.28515625" style="47" customWidth="1"/>
    <col min="12292" max="12292" width="19.5703125" style="47" customWidth="1"/>
    <col min="12293" max="12293" width="8" style="47" bestFit="1" customWidth="1"/>
    <col min="12294" max="12294" width="8.5703125" style="47" bestFit="1" customWidth="1"/>
    <col min="12295" max="12296" width="9.140625" style="47" bestFit="1" customWidth="1"/>
    <col min="12297" max="12297" width="7" style="47" customWidth="1"/>
    <col min="12298" max="12298" width="8" style="47" bestFit="1" customWidth="1"/>
    <col min="12299" max="12299" width="8.5703125" style="47" bestFit="1" customWidth="1"/>
    <col min="12300" max="12300" width="9.140625" style="47" bestFit="1" customWidth="1"/>
    <col min="12301" max="12302" width="11.85546875" style="47" customWidth="1"/>
    <col min="12303" max="12544" width="9.140625" style="47"/>
    <col min="12545" max="12545" width="4.140625" style="47" customWidth="1"/>
    <col min="12546" max="12546" width="17.7109375" style="47" customWidth="1"/>
    <col min="12547" max="12547" width="9.28515625" style="47" customWidth="1"/>
    <col min="12548" max="12548" width="19.5703125" style="47" customWidth="1"/>
    <col min="12549" max="12549" width="8" style="47" bestFit="1" customWidth="1"/>
    <col min="12550" max="12550" width="8.5703125" style="47" bestFit="1" customWidth="1"/>
    <col min="12551" max="12552" width="9.140625" style="47" bestFit="1" customWidth="1"/>
    <col min="12553" max="12553" width="7" style="47" customWidth="1"/>
    <col min="12554" max="12554" width="8" style="47" bestFit="1" customWidth="1"/>
    <col min="12555" max="12555" width="8.5703125" style="47" bestFit="1" customWidth="1"/>
    <col min="12556" max="12556" width="9.140625" style="47" bestFit="1" customWidth="1"/>
    <col min="12557" max="12558" width="11.85546875" style="47" customWidth="1"/>
    <col min="12559" max="12800" width="9.140625" style="47"/>
    <col min="12801" max="12801" width="4.140625" style="47" customWidth="1"/>
    <col min="12802" max="12802" width="17.7109375" style="47" customWidth="1"/>
    <col min="12803" max="12803" width="9.28515625" style="47" customWidth="1"/>
    <col min="12804" max="12804" width="19.5703125" style="47" customWidth="1"/>
    <col min="12805" max="12805" width="8" style="47" bestFit="1" customWidth="1"/>
    <col min="12806" max="12806" width="8.5703125" style="47" bestFit="1" customWidth="1"/>
    <col min="12807" max="12808" width="9.140625" style="47" bestFit="1" customWidth="1"/>
    <col min="12809" max="12809" width="7" style="47" customWidth="1"/>
    <col min="12810" max="12810" width="8" style="47" bestFit="1" customWidth="1"/>
    <col min="12811" max="12811" width="8.5703125" style="47" bestFit="1" customWidth="1"/>
    <col min="12812" max="12812" width="9.140625" style="47" bestFit="1" customWidth="1"/>
    <col min="12813" max="12814" width="11.85546875" style="47" customWidth="1"/>
    <col min="12815" max="13056" width="9.140625" style="47"/>
    <col min="13057" max="13057" width="4.140625" style="47" customWidth="1"/>
    <col min="13058" max="13058" width="17.7109375" style="47" customWidth="1"/>
    <col min="13059" max="13059" width="9.28515625" style="47" customWidth="1"/>
    <col min="13060" max="13060" width="19.5703125" style="47" customWidth="1"/>
    <col min="13061" max="13061" width="8" style="47" bestFit="1" customWidth="1"/>
    <col min="13062" max="13062" width="8.5703125" style="47" bestFit="1" customWidth="1"/>
    <col min="13063" max="13064" width="9.140625" style="47" bestFit="1" customWidth="1"/>
    <col min="13065" max="13065" width="7" style="47" customWidth="1"/>
    <col min="13066" max="13066" width="8" style="47" bestFit="1" customWidth="1"/>
    <col min="13067" max="13067" width="8.5703125" style="47" bestFit="1" customWidth="1"/>
    <col min="13068" max="13068" width="9.140625" style="47" bestFit="1" customWidth="1"/>
    <col min="13069" max="13070" width="11.85546875" style="47" customWidth="1"/>
    <col min="13071" max="13312" width="9.140625" style="47"/>
    <col min="13313" max="13313" width="4.140625" style="47" customWidth="1"/>
    <col min="13314" max="13314" width="17.7109375" style="47" customWidth="1"/>
    <col min="13315" max="13315" width="9.28515625" style="47" customWidth="1"/>
    <col min="13316" max="13316" width="19.5703125" style="47" customWidth="1"/>
    <col min="13317" max="13317" width="8" style="47" bestFit="1" customWidth="1"/>
    <col min="13318" max="13318" width="8.5703125" style="47" bestFit="1" customWidth="1"/>
    <col min="13319" max="13320" width="9.140625" style="47" bestFit="1" customWidth="1"/>
    <col min="13321" max="13321" width="7" style="47" customWidth="1"/>
    <col min="13322" max="13322" width="8" style="47" bestFit="1" customWidth="1"/>
    <col min="13323" max="13323" width="8.5703125" style="47" bestFit="1" customWidth="1"/>
    <col min="13324" max="13324" width="9.140625" style="47" bestFit="1" customWidth="1"/>
    <col min="13325" max="13326" width="11.85546875" style="47" customWidth="1"/>
    <col min="13327" max="13568" width="9.140625" style="47"/>
    <col min="13569" max="13569" width="4.140625" style="47" customWidth="1"/>
    <col min="13570" max="13570" width="17.7109375" style="47" customWidth="1"/>
    <col min="13571" max="13571" width="9.28515625" style="47" customWidth="1"/>
    <col min="13572" max="13572" width="19.5703125" style="47" customWidth="1"/>
    <col min="13573" max="13573" width="8" style="47" bestFit="1" customWidth="1"/>
    <col min="13574" max="13574" width="8.5703125" style="47" bestFit="1" customWidth="1"/>
    <col min="13575" max="13576" width="9.140625" style="47" bestFit="1" customWidth="1"/>
    <col min="13577" max="13577" width="7" style="47" customWidth="1"/>
    <col min="13578" max="13578" width="8" style="47" bestFit="1" customWidth="1"/>
    <col min="13579" max="13579" width="8.5703125" style="47" bestFit="1" customWidth="1"/>
    <col min="13580" max="13580" width="9.140625" style="47" bestFit="1" customWidth="1"/>
    <col min="13581" max="13582" width="11.85546875" style="47" customWidth="1"/>
    <col min="13583" max="13824" width="9.140625" style="47"/>
    <col min="13825" max="13825" width="4.140625" style="47" customWidth="1"/>
    <col min="13826" max="13826" width="17.7109375" style="47" customWidth="1"/>
    <col min="13827" max="13827" width="9.28515625" style="47" customWidth="1"/>
    <col min="13828" max="13828" width="19.5703125" style="47" customWidth="1"/>
    <col min="13829" max="13829" width="8" style="47" bestFit="1" customWidth="1"/>
    <col min="13830" max="13830" width="8.5703125" style="47" bestFit="1" customWidth="1"/>
    <col min="13831" max="13832" width="9.140625" style="47" bestFit="1" customWidth="1"/>
    <col min="13833" max="13833" width="7" style="47" customWidth="1"/>
    <col min="13834" max="13834" width="8" style="47" bestFit="1" customWidth="1"/>
    <col min="13835" max="13835" width="8.5703125" style="47" bestFit="1" customWidth="1"/>
    <col min="13836" max="13836" width="9.140625" style="47" bestFit="1" customWidth="1"/>
    <col min="13837" max="13838" width="11.85546875" style="47" customWidth="1"/>
    <col min="13839" max="14080" width="9.140625" style="47"/>
    <col min="14081" max="14081" width="4.140625" style="47" customWidth="1"/>
    <col min="14082" max="14082" width="17.7109375" style="47" customWidth="1"/>
    <col min="14083" max="14083" width="9.28515625" style="47" customWidth="1"/>
    <col min="14084" max="14084" width="19.5703125" style="47" customWidth="1"/>
    <col min="14085" max="14085" width="8" style="47" bestFit="1" customWidth="1"/>
    <col min="14086" max="14086" width="8.5703125" style="47" bestFit="1" customWidth="1"/>
    <col min="14087" max="14088" width="9.140625" style="47" bestFit="1" customWidth="1"/>
    <col min="14089" max="14089" width="7" style="47" customWidth="1"/>
    <col min="14090" max="14090" width="8" style="47" bestFit="1" customWidth="1"/>
    <col min="14091" max="14091" width="8.5703125" style="47" bestFit="1" customWidth="1"/>
    <col min="14092" max="14092" width="9.140625" style="47" bestFit="1" customWidth="1"/>
    <col min="14093" max="14094" width="11.85546875" style="47" customWidth="1"/>
    <col min="14095" max="14336" width="9.140625" style="47"/>
    <col min="14337" max="14337" width="4.140625" style="47" customWidth="1"/>
    <col min="14338" max="14338" width="17.7109375" style="47" customWidth="1"/>
    <col min="14339" max="14339" width="9.28515625" style="47" customWidth="1"/>
    <col min="14340" max="14340" width="19.5703125" style="47" customWidth="1"/>
    <col min="14341" max="14341" width="8" style="47" bestFit="1" customWidth="1"/>
    <col min="14342" max="14342" width="8.5703125" style="47" bestFit="1" customWidth="1"/>
    <col min="14343" max="14344" width="9.140625" style="47" bestFit="1" customWidth="1"/>
    <col min="14345" max="14345" width="7" style="47" customWidth="1"/>
    <col min="14346" max="14346" width="8" style="47" bestFit="1" customWidth="1"/>
    <col min="14347" max="14347" width="8.5703125" style="47" bestFit="1" customWidth="1"/>
    <col min="14348" max="14348" width="9.140625" style="47" bestFit="1" customWidth="1"/>
    <col min="14349" max="14350" width="11.85546875" style="47" customWidth="1"/>
    <col min="14351" max="14592" width="9.140625" style="47"/>
    <col min="14593" max="14593" width="4.140625" style="47" customWidth="1"/>
    <col min="14594" max="14594" width="17.7109375" style="47" customWidth="1"/>
    <col min="14595" max="14595" width="9.28515625" style="47" customWidth="1"/>
    <col min="14596" max="14596" width="19.5703125" style="47" customWidth="1"/>
    <col min="14597" max="14597" width="8" style="47" bestFit="1" customWidth="1"/>
    <col min="14598" max="14598" width="8.5703125" style="47" bestFit="1" customWidth="1"/>
    <col min="14599" max="14600" width="9.140625" style="47" bestFit="1" customWidth="1"/>
    <col min="14601" max="14601" width="7" style="47" customWidth="1"/>
    <col min="14602" max="14602" width="8" style="47" bestFit="1" customWidth="1"/>
    <col min="14603" max="14603" width="8.5703125" style="47" bestFit="1" customWidth="1"/>
    <col min="14604" max="14604" width="9.140625" style="47" bestFit="1" customWidth="1"/>
    <col min="14605" max="14606" width="11.85546875" style="47" customWidth="1"/>
    <col min="14607" max="14848" width="9.140625" style="47"/>
    <col min="14849" max="14849" width="4.140625" style="47" customWidth="1"/>
    <col min="14850" max="14850" width="17.7109375" style="47" customWidth="1"/>
    <col min="14851" max="14851" width="9.28515625" style="47" customWidth="1"/>
    <col min="14852" max="14852" width="19.5703125" style="47" customWidth="1"/>
    <col min="14853" max="14853" width="8" style="47" bestFit="1" customWidth="1"/>
    <col min="14854" max="14854" width="8.5703125" style="47" bestFit="1" customWidth="1"/>
    <col min="14855" max="14856" width="9.140625" style="47" bestFit="1" customWidth="1"/>
    <col min="14857" max="14857" width="7" style="47" customWidth="1"/>
    <col min="14858" max="14858" width="8" style="47" bestFit="1" customWidth="1"/>
    <col min="14859" max="14859" width="8.5703125" style="47" bestFit="1" customWidth="1"/>
    <col min="14860" max="14860" width="9.140625" style="47" bestFit="1" customWidth="1"/>
    <col min="14861" max="14862" width="11.85546875" style="47" customWidth="1"/>
    <col min="14863" max="15104" width="9.140625" style="47"/>
    <col min="15105" max="15105" width="4.140625" style="47" customWidth="1"/>
    <col min="15106" max="15106" width="17.7109375" style="47" customWidth="1"/>
    <col min="15107" max="15107" width="9.28515625" style="47" customWidth="1"/>
    <col min="15108" max="15108" width="19.5703125" style="47" customWidth="1"/>
    <col min="15109" max="15109" width="8" style="47" bestFit="1" customWidth="1"/>
    <col min="15110" max="15110" width="8.5703125" style="47" bestFit="1" customWidth="1"/>
    <col min="15111" max="15112" width="9.140625" style="47" bestFit="1" customWidth="1"/>
    <col min="15113" max="15113" width="7" style="47" customWidth="1"/>
    <col min="15114" max="15114" width="8" style="47" bestFit="1" customWidth="1"/>
    <col min="15115" max="15115" width="8.5703125" style="47" bestFit="1" customWidth="1"/>
    <col min="15116" max="15116" width="9.140625" style="47" bestFit="1" customWidth="1"/>
    <col min="15117" max="15118" width="11.85546875" style="47" customWidth="1"/>
    <col min="15119" max="15360" width="9.140625" style="47"/>
    <col min="15361" max="15361" width="4.140625" style="47" customWidth="1"/>
    <col min="15362" max="15362" width="17.7109375" style="47" customWidth="1"/>
    <col min="15363" max="15363" width="9.28515625" style="47" customWidth="1"/>
    <col min="15364" max="15364" width="19.5703125" style="47" customWidth="1"/>
    <col min="15365" max="15365" width="8" style="47" bestFit="1" customWidth="1"/>
    <col min="15366" max="15366" width="8.5703125" style="47" bestFit="1" customWidth="1"/>
    <col min="15367" max="15368" width="9.140625" style="47" bestFit="1" customWidth="1"/>
    <col min="15369" max="15369" width="7" style="47" customWidth="1"/>
    <col min="15370" max="15370" width="8" style="47" bestFit="1" customWidth="1"/>
    <col min="15371" max="15371" width="8.5703125" style="47" bestFit="1" customWidth="1"/>
    <col min="15372" max="15372" width="9.140625" style="47" bestFit="1" customWidth="1"/>
    <col min="15373" max="15374" width="11.85546875" style="47" customWidth="1"/>
    <col min="15375" max="15616" width="9.140625" style="47"/>
    <col min="15617" max="15617" width="4.140625" style="47" customWidth="1"/>
    <col min="15618" max="15618" width="17.7109375" style="47" customWidth="1"/>
    <col min="15619" max="15619" width="9.28515625" style="47" customWidth="1"/>
    <col min="15620" max="15620" width="19.5703125" style="47" customWidth="1"/>
    <col min="15621" max="15621" width="8" style="47" bestFit="1" customWidth="1"/>
    <col min="15622" max="15622" width="8.5703125" style="47" bestFit="1" customWidth="1"/>
    <col min="15623" max="15624" width="9.140625" style="47" bestFit="1" customWidth="1"/>
    <col min="15625" max="15625" width="7" style="47" customWidth="1"/>
    <col min="15626" max="15626" width="8" style="47" bestFit="1" customWidth="1"/>
    <col min="15627" max="15627" width="8.5703125" style="47" bestFit="1" customWidth="1"/>
    <col min="15628" max="15628" width="9.140625" style="47" bestFit="1" customWidth="1"/>
    <col min="15629" max="15630" width="11.85546875" style="47" customWidth="1"/>
    <col min="15631" max="15872" width="9.140625" style="47"/>
    <col min="15873" max="15873" width="4.140625" style="47" customWidth="1"/>
    <col min="15874" max="15874" width="17.7109375" style="47" customWidth="1"/>
    <col min="15875" max="15875" width="9.28515625" style="47" customWidth="1"/>
    <col min="15876" max="15876" width="19.5703125" style="47" customWidth="1"/>
    <col min="15877" max="15877" width="8" style="47" bestFit="1" customWidth="1"/>
    <col min="15878" max="15878" width="8.5703125" style="47" bestFit="1" customWidth="1"/>
    <col min="15879" max="15880" width="9.140625" style="47" bestFit="1" customWidth="1"/>
    <col min="15881" max="15881" width="7" style="47" customWidth="1"/>
    <col min="15882" max="15882" width="8" style="47" bestFit="1" customWidth="1"/>
    <col min="15883" max="15883" width="8.5703125" style="47" bestFit="1" customWidth="1"/>
    <col min="15884" max="15884" width="9.140625" style="47" bestFit="1" customWidth="1"/>
    <col min="15885" max="15886" width="11.85546875" style="47" customWidth="1"/>
    <col min="15887" max="16128" width="9.140625" style="47"/>
    <col min="16129" max="16129" width="4.140625" style="47" customWidth="1"/>
    <col min="16130" max="16130" width="17.7109375" style="47" customWidth="1"/>
    <col min="16131" max="16131" width="9.28515625" style="47" customWidth="1"/>
    <col min="16132" max="16132" width="19.5703125" style="47" customWidth="1"/>
    <col min="16133" max="16133" width="8" style="47" bestFit="1" customWidth="1"/>
    <col min="16134" max="16134" width="8.5703125" style="47" bestFit="1" customWidth="1"/>
    <col min="16135" max="16136" width="9.140625" style="47" bestFit="1" customWidth="1"/>
    <col min="16137" max="16137" width="7" style="47" customWidth="1"/>
    <col min="16138" max="16138" width="8" style="47" bestFit="1" customWidth="1"/>
    <col min="16139" max="16139" width="8.5703125" style="47" bestFit="1" customWidth="1"/>
    <col min="16140" max="16140" width="9.140625" style="47" bestFit="1" customWidth="1"/>
    <col min="16141" max="16142" width="11.85546875" style="47" customWidth="1"/>
    <col min="16143" max="16384" width="9.140625" style="47"/>
  </cols>
  <sheetData>
    <row r="1" spans="1:15" ht="63" customHeight="1" x14ac:dyDescent="0.25">
      <c r="J1" s="93" t="s">
        <v>86</v>
      </c>
      <c r="K1" s="94"/>
      <c r="L1" s="94"/>
      <c r="M1" s="94"/>
      <c r="N1" s="94"/>
    </row>
    <row r="2" spans="1:15" ht="22.5" customHeight="1" x14ac:dyDescent="0.25">
      <c r="A2" s="48"/>
      <c r="F2" s="95"/>
      <c r="G2" s="95"/>
      <c r="H2" s="95"/>
      <c r="I2" s="95"/>
      <c r="J2" s="95"/>
      <c r="K2" s="95"/>
      <c r="L2" s="95"/>
      <c r="M2" s="95"/>
      <c r="N2" s="95"/>
    </row>
    <row r="3" spans="1:15" ht="16.5" customHeight="1" x14ac:dyDescent="0.25">
      <c r="A3" s="48"/>
      <c r="F3" s="96"/>
      <c r="G3" s="96"/>
      <c r="H3" s="96"/>
      <c r="I3" s="96"/>
      <c r="J3" s="96"/>
      <c r="K3" s="96"/>
      <c r="L3" s="96"/>
      <c r="M3" s="96"/>
      <c r="N3" s="96"/>
    </row>
    <row r="4" spans="1:15" ht="61.5" customHeight="1" x14ac:dyDescent="0.25">
      <c r="A4" s="97" t="s">
        <v>84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5" ht="16.5" customHeight="1" x14ac:dyDescent="0.25">
      <c r="A5" s="105" t="s">
        <v>41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5" ht="18" customHeight="1" x14ac:dyDescent="0.25">
      <c r="A6" s="98" t="s">
        <v>0</v>
      </c>
      <c r="B6" s="101" t="s">
        <v>22</v>
      </c>
      <c r="C6" s="101" t="s">
        <v>23</v>
      </c>
      <c r="D6" s="101" t="s">
        <v>3</v>
      </c>
      <c r="E6" s="102" t="s">
        <v>24</v>
      </c>
      <c r="F6" s="103"/>
      <c r="G6" s="103"/>
      <c r="H6" s="103"/>
      <c r="I6" s="104"/>
      <c r="J6" s="101" t="s">
        <v>4</v>
      </c>
      <c r="K6" s="101"/>
      <c r="L6" s="101"/>
      <c r="M6" s="101"/>
      <c r="N6" s="101"/>
    </row>
    <row r="7" spans="1:15" ht="56.25" customHeight="1" x14ac:dyDescent="0.25">
      <c r="A7" s="99"/>
      <c r="B7" s="101"/>
      <c r="C7" s="101"/>
      <c r="D7" s="101"/>
      <c r="E7" s="49" t="s">
        <v>25</v>
      </c>
      <c r="F7" s="49" t="s">
        <v>26</v>
      </c>
      <c r="G7" s="49" t="s">
        <v>27</v>
      </c>
      <c r="H7" s="49" t="s">
        <v>28</v>
      </c>
      <c r="I7" s="49" t="s">
        <v>8</v>
      </c>
      <c r="J7" s="49" t="s">
        <v>25</v>
      </c>
      <c r="K7" s="49" t="s">
        <v>29</v>
      </c>
      <c r="L7" s="49" t="s">
        <v>30</v>
      </c>
      <c r="M7" s="49" t="s">
        <v>28</v>
      </c>
      <c r="N7" s="49" t="s">
        <v>8</v>
      </c>
    </row>
    <row r="8" spans="1:15" x14ac:dyDescent="0.25">
      <c r="A8" s="100"/>
      <c r="B8" s="101"/>
      <c r="C8" s="49" t="s">
        <v>21</v>
      </c>
      <c r="D8" s="50" t="s">
        <v>16</v>
      </c>
      <c r="E8" s="50" t="s">
        <v>20</v>
      </c>
      <c r="F8" s="50" t="s">
        <v>20</v>
      </c>
      <c r="G8" s="50" t="s">
        <v>20</v>
      </c>
      <c r="H8" s="50" t="s">
        <v>20</v>
      </c>
      <c r="I8" s="50" t="s">
        <v>20</v>
      </c>
      <c r="J8" s="50" t="s">
        <v>17</v>
      </c>
      <c r="K8" s="50" t="s">
        <v>17</v>
      </c>
      <c r="L8" s="50" t="s">
        <v>17</v>
      </c>
      <c r="M8" s="50" t="s">
        <v>17</v>
      </c>
      <c r="N8" s="50" t="s">
        <v>17</v>
      </c>
    </row>
    <row r="9" spans="1:15" x14ac:dyDescent="0.25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  <c r="G9" s="50">
        <v>7</v>
      </c>
      <c r="H9" s="50">
        <v>8</v>
      </c>
      <c r="I9" s="50">
        <v>9</v>
      </c>
      <c r="J9" s="50">
        <v>10</v>
      </c>
      <c r="K9" s="50">
        <v>11</v>
      </c>
      <c r="L9" s="50">
        <v>12</v>
      </c>
      <c r="M9" s="50">
        <v>13</v>
      </c>
      <c r="N9" s="50">
        <v>14</v>
      </c>
    </row>
    <row r="10" spans="1:15" s="55" customFormat="1" ht="42.75" x14ac:dyDescent="0.25">
      <c r="A10" s="51"/>
      <c r="B10" s="52" t="s">
        <v>56</v>
      </c>
      <c r="C10" s="2">
        <f>SUM(C11:C13)</f>
        <v>6915.75</v>
      </c>
      <c r="D10" s="12">
        <f>SUM(D11:D13)</f>
        <v>304</v>
      </c>
      <c r="E10" s="51">
        <v>0</v>
      </c>
      <c r="F10" s="51">
        <v>0</v>
      </c>
      <c r="G10" s="51">
        <v>0</v>
      </c>
      <c r="H10" s="51">
        <f>SUM(H11:H13)</f>
        <v>12</v>
      </c>
      <c r="I10" s="51">
        <f>SUM(I11:I13)</f>
        <v>12</v>
      </c>
      <c r="J10" s="53"/>
      <c r="K10" s="53"/>
      <c r="L10" s="53"/>
      <c r="M10" s="53">
        <f>SUM(M11:M13)</f>
        <v>33620838.399999999</v>
      </c>
      <c r="N10" s="54">
        <f>SUM(N11:N13)</f>
        <v>33620838.399999999</v>
      </c>
    </row>
    <row r="11" spans="1:15" s="59" customFormat="1" x14ac:dyDescent="0.25">
      <c r="A11" s="50">
        <v>1</v>
      </c>
      <c r="B11" s="49" t="s">
        <v>44</v>
      </c>
      <c r="C11" s="1">
        <f>'Прил 1'!H11</f>
        <v>1166.31</v>
      </c>
      <c r="D11" s="56">
        <f>'Прил 1'!K11</f>
        <v>39</v>
      </c>
      <c r="E11" s="50">
        <v>0</v>
      </c>
      <c r="F11" s="50">
        <v>0</v>
      </c>
      <c r="G11" s="50">
        <v>0</v>
      </c>
      <c r="H11" s="50">
        <v>1</v>
      </c>
      <c r="I11" s="50">
        <f>SUM(E11:H11)</f>
        <v>1</v>
      </c>
      <c r="J11" s="57"/>
      <c r="K11" s="57"/>
      <c r="L11" s="57"/>
      <c r="M11" s="57">
        <f>'Прил 1'!M11</f>
        <v>11540947.799999999</v>
      </c>
      <c r="N11" s="58">
        <f>SUM(J11:M11)</f>
        <v>11540947.799999999</v>
      </c>
    </row>
    <row r="12" spans="1:15" s="59" customFormat="1" x14ac:dyDescent="0.25">
      <c r="A12" s="50">
        <v>2</v>
      </c>
      <c r="B12" s="49" t="s">
        <v>52</v>
      </c>
      <c r="C12" s="1">
        <f>'Прил 1'!H19</f>
        <v>3463.09</v>
      </c>
      <c r="D12" s="56">
        <f>'Прил 1'!K19</f>
        <v>145</v>
      </c>
      <c r="E12" s="50">
        <v>0</v>
      </c>
      <c r="F12" s="50">
        <v>0</v>
      </c>
      <c r="G12" s="50">
        <v>0</v>
      </c>
      <c r="H12" s="50">
        <v>6</v>
      </c>
      <c r="I12" s="50">
        <f>SUM(E12:H12)</f>
        <v>6</v>
      </c>
      <c r="J12" s="57"/>
      <c r="K12" s="57"/>
      <c r="L12" s="57"/>
      <c r="M12" s="57">
        <f>'Прил 1'!M19</f>
        <v>3798134.6</v>
      </c>
      <c r="N12" s="58">
        <f>SUM(J12:M12)</f>
        <v>3798134.6</v>
      </c>
    </row>
    <row r="13" spans="1:15" s="59" customFormat="1" x14ac:dyDescent="0.25">
      <c r="A13" s="50">
        <v>3</v>
      </c>
      <c r="B13" s="49" t="s">
        <v>53</v>
      </c>
      <c r="C13" s="1">
        <f>'Прил 1'!H33</f>
        <v>2286.35</v>
      </c>
      <c r="D13" s="56">
        <f>'Прил 1'!K33</f>
        <v>120</v>
      </c>
      <c r="E13" s="50">
        <v>0</v>
      </c>
      <c r="F13" s="50">
        <v>0</v>
      </c>
      <c r="G13" s="50">
        <v>0</v>
      </c>
      <c r="H13" s="50">
        <v>5</v>
      </c>
      <c r="I13" s="50">
        <f>SUM(E13:H13)</f>
        <v>5</v>
      </c>
      <c r="J13" s="57"/>
      <c r="K13" s="57"/>
      <c r="L13" s="57"/>
      <c r="M13" s="57">
        <f>'Прил 1'!M33</f>
        <v>18281756</v>
      </c>
      <c r="N13" s="58">
        <f>SUM(J13:M13)</f>
        <v>18281756</v>
      </c>
      <c r="O13" s="60"/>
    </row>
    <row r="19" spans="1:1" x14ac:dyDescent="0.25">
      <c r="A19" s="61"/>
    </row>
  </sheetData>
  <mergeCells count="11">
    <mergeCell ref="J1:N1"/>
    <mergeCell ref="F2:N2"/>
    <mergeCell ref="F3:N3"/>
    <mergeCell ref="A4:N4"/>
    <mergeCell ref="A6:A8"/>
    <mergeCell ref="B6:B8"/>
    <mergeCell ref="C6:C7"/>
    <mergeCell ref="D6:D7"/>
    <mergeCell ref="E6:I6"/>
    <mergeCell ref="J6:N6"/>
    <mergeCell ref="A5:N5"/>
  </mergeCells>
  <pageMargins left="0.59055118110236227" right="0.59055118110236227" top="1.1811023622047245" bottom="0.78740157480314965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 1</vt:lpstr>
      <vt:lpstr>Прил 2</vt:lpstr>
      <vt:lpstr>'Прил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2021-05-29T02:44:29Z</dcterms:modified>
</cp:coreProperties>
</file>