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400" windowHeight="11070" activeTab="1"/>
  </bookViews>
  <sheets>
    <sheet name="СВОД" sheetId="1" r:id="rId1"/>
    <sheet name="Программа 2016-2017" sheetId="2" r:id="rId2"/>
    <sheet name="КБ" sheetId="3" r:id="rId3"/>
    <sheet name="Лист1" sheetId="4" r:id="rId4"/>
  </sheets>
  <definedNames>
    <definedName name="_xlnm.Print_Titles" localSheetId="0">'СВОД'!$10:$12</definedName>
    <definedName name="_xlnm.Print_Area" localSheetId="1">'Программа 2016-2017'!$A$1:$J$77</definedName>
    <definedName name="_xlnm.Print_Area" localSheetId="0">'СВОД'!$A$1:$J$86</definedName>
  </definedNames>
  <calcPr fullCalcOnLoad="1"/>
</workbook>
</file>

<file path=xl/sharedStrings.xml><?xml version="1.0" encoding="utf-8"?>
<sst xmlns="http://schemas.openxmlformats.org/spreadsheetml/2006/main" count="721" uniqueCount="204">
  <si>
    <t>Статус</t>
  </si>
  <si>
    <t>Наименование муниципальной программы, подпрограммы, основные мероприятия</t>
  </si>
  <si>
    <t xml:space="preserve"> </t>
  </si>
  <si>
    <t>ГРБС</t>
  </si>
  <si>
    <t>Всего</t>
  </si>
  <si>
    <t>Программа</t>
  </si>
  <si>
    <t>Подпрограмма 1</t>
  </si>
  <si>
    <t>Подпрограмма 3</t>
  </si>
  <si>
    <t>Основное мероприятие 3.1</t>
  </si>
  <si>
    <t>011</t>
  </si>
  <si>
    <t>Подпрограмма 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</si>
  <si>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</si>
  <si>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</si>
  <si>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</si>
  <si>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</si>
  <si>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</si>
  <si>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</si>
  <si>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>Первый год планового периода 2015</t>
  </si>
  <si>
    <t>Код бюджетной классификации</t>
  </si>
  <si>
    <t>Подпрограмма 2</t>
  </si>
  <si>
    <t>Развитие образования в городском округе "поселок Палана" на 2014-2015 годы</t>
  </si>
  <si>
    <t>001</t>
  </si>
  <si>
    <t>0701</t>
  </si>
  <si>
    <t>Основное мероприятие 2.1.</t>
  </si>
  <si>
    <t xml:space="preserve"> Финансовое обеспечение деятельности (оказание услуг) учреждений дошкольного образования</t>
  </si>
  <si>
    <t>МБ</t>
  </si>
  <si>
    <t>КБ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</si>
  <si>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</si>
  <si>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Развитие дошкольного образования </t>
  </si>
  <si>
    <t>Развитие общего образования</t>
  </si>
  <si>
    <t>Финансовое обеспечение деятельности (оказание услуг) учреждений общего образования, в рамках выполнения полномочий органов местного самоуправления</t>
  </si>
  <si>
    <t>0702</t>
  </si>
  <si>
    <t>Мероприятие 1.2.1</t>
  </si>
  <si>
    <t>Мероприятие 1.2.2</t>
  </si>
  <si>
    <t>Мероприятие 2.2.1</t>
  </si>
  <si>
    <t>Организация отдыха, оздоровления и занятости детей и молодежи городского округа "поселок Палана</t>
  </si>
  <si>
    <t>Финансовое обеспечение организации отдыха, оздоровления и занятости детей и молодежи городского округа "поселок Палана"</t>
  </si>
  <si>
    <t>0707</t>
  </si>
  <si>
    <t>0709</t>
  </si>
  <si>
    <t>Основное мероприятие 4.1</t>
  </si>
  <si>
    <t>Финансовое обеспечение выполнения переданных  государственных полномочий Камчатского края</t>
  </si>
  <si>
    <t>Основное мероприятие 2.2</t>
  </si>
  <si>
    <t>Финансовое обеспечение  выполнения переданных государственных полномочий Камчатского края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</si>
  <si>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</si>
  <si>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 xml:space="preserve"> 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</si>
  <si>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Финансовое обеспечение выполнения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</si>
  <si>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Мероприятие 2.2.2</t>
  </si>
  <si>
    <t>Мероприятие 2.2.3</t>
  </si>
  <si>
    <t>Основное мероприятие 2.3</t>
  </si>
  <si>
    <t>Другие вопросы в области образования</t>
  </si>
  <si>
    <t>Совершенствование структуры, содержания и технологий образования</t>
  </si>
  <si>
    <t>Оснащение школы учебным и наглядным оборудованием</t>
  </si>
  <si>
    <t>Развитие системы контроля и оценки качества образовательных услуг в сфере образования</t>
  </si>
  <si>
    <t>Награждание выпускников - медалистов</t>
  </si>
  <si>
    <t>Организация участия детей и подростков во Всероссийских смотрах, конкурсах, соревнованиях, фестивалях, олимпиадах</t>
  </si>
  <si>
    <t>Осуществление мероприятий, направленных для перехода на ФГОС, совершенствование школьного питания, создание условий для занятий физкультурой и спортом</t>
  </si>
  <si>
    <t>Мероприятие 2.3.3</t>
  </si>
  <si>
    <t>2.3.3.1</t>
  </si>
  <si>
    <t>Организация и всесторонняя поддержка деятельности военно - патриотических и детских объединений</t>
  </si>
  <si>
    <t>Торжественное вручение паспортов гражданам РФ</t>
  </si>
  <si>
    <t>Медицинское обеспечение и страхование детей на период пребывания в пришкольном оздоровительном лагере</t>
  </si>
  <si>
    <t xml:space="preserve"> Расходы на обеспечение пришкольного детского оздоровительного лагеря</t>
  </si>
  <si>
    <t xml:space="preserve">Организация работы трудовой бригады </t>
  </si>
  <si>
    <t>Мероприятие 3.1.1</t>
  </si>
  <si>
    <t>Проведение санитарно-эпидимиологических экспертиз пришкольного детского оздоровительного лагеря в период летних, осенних каникул</t>
  </si>
  <si>
    <t>Патриотическое воспитание граждан</t>
  </si>
  <si>
    <t>Проведение смотров – конкурсов патриотической песни  и физической подготовке в общеобразовательных учреждениях, посвященных Дню Защитника отечества; Дню Победы в Великой отечественной Войне; юбилейным, историческим датам России, Камчатки</t>
  </si>
  <si>
    <t>Праздник  "День призывника"</t>
  </si>
  <si>
    <t>Ответственный исполнитель</t>
  </si>
  <si>
    <t>МКДОУ городского округа "поселок Палана"</t>
  </si>
  <si>
    <t>МКОУ "Средняя общеобразовательная школа №1 пгт Палана"</t>
  </si>
  <si>
    <t>Отдел образования, опеки, попечительства</t>
  </si>
  <si>
    <t>0999</t>
  </si>
  <si>
    <t>Организация праздничных мероприятий и приобретение подарков( День знаний, День учителя, Последний звонок, Новогодний утренник и Выпускной вечер для детей-сирот и детей, оставшихся без попечения родителей)</t>
  </si>
  <si>
    <t>Организация и проведение конкурсов (Самый классный классный, Лучший учитель, Лучший воспитатель, Лучший опекун, Выбор за тобой)</t>
  </si>
  <si>
    <t>Ремонт квартир детей-сирот и детей, оставшихся без попечения родителей</t>
  </si>
  <si>
    <t>Организация проезда детей-сирот и детей, оставшихся без попечения родителей при устройстве в образовательные и лечебные заведения, находящиеся за пределами городского округа "поселок Палана"</t>
  </si>
  <si>
    <t>Приобретение технологического оборудования, мебели для муниципальных дошкольных образовательных учреждений</t>
  </si>
  <si>
    <t>4006</t>
  </si>
  <si>
    <t>Мероприятие 2.2.4</t>
  </si>
  <si>
    <t>Финансовое обеспечение модернизации материально-технической и учебной базы</t>
  </si>
  <si>
    <t>Финансовое обеспечение модернизации материально-технической  и учебной базы</t>
  </si>
  <si>
    <t>Приобретение стационарных металлодетекторов в целях обеспечения безопасности учащихся при проведении единого государственного экзамена</t>
  </si>
  <si>
    <t xml:space="preserve">Организация проезда и проживания участникам мероприятий " Общероссийская новогодняя елка" и "Губернаторская новогодняя елка" </t>
  </si>
  <si>
    <t>Обеспечение школьных пищеблоков современным технологичесим оборудованием, посудой, мебелью для обеденных зон школьных столовых</t>
  </si>
  <si>
    <t>4026 в 2015г.-ст.4023</t>
  </si>
  <si>
    <t>4019 в 2015г.-ст.4017</t>
  </si>
  <si>
    <t>4021 в 2015г.-ст4018</t>
  </si>
  <si>
    <t>4028 в 2015г-ст4025</t>
  </si>
  <si>
    <t>Основные мероприятия и финансовое обеспечение программы "Развитие образования в</t>
  </si>
  <si>
    <t xml:space="preserve">      </t>
  </si>
  <si>
    <t xml:space="preserve">                                       городского округа "поселок Палана"</t>
  </si>
  <si>
    <t xml:space="preserve">                           к постановлению Администрации</t>
  </si>
  <si>
    <t xml:space="preserve">        к постановлению Администрации</t>
  </si>
  <si>
    <t xml:space="preserve">            от _______ № ______</t>
  </si>
  <si>
    <t xml:space="preserve">      городского округа "поселок Палана"</t>
  </si>
  <si>
    <t xml:space="preserve">                от ______ № ______</t>
  </si>
  <si>
    <t>Расходы бюджета городского округа "поселок Палана" на реализацию программы</t>
  </si>
  <si>
    <t>"Развитие образования в городском округе "поселок Палана" на 2014-2015 годы"</t>
  </si>
  <si>
    <t>Приложение №6</t>
  </si>
  <si>
    <t xml:space="preserve">                   Приложение №8</t>
  </si>
  <si>
    <t>Оплата услуг по сбору, обобщению и анализу информации для проведения независимой оценки качества образовательной деятельности организаций, осуществляющих образовательную деятельность</t>
  </si>
  <si>
    <t>Организация проезда детей к месту учебы в специальные коррекционные образовательные учреждения и санаторные школы</t>
  </si>
  <si>
    <t>Обеспечение участия школьных команд в проведении краевого финала военно-спортивной игры "Победа"</t>
  </si>
  <si>
    <t>Приведение муниципальных дошкольных образовательных учреждений в соответствии с требованиями СанПин, капитальный ремонт, развитие альтернативных форм дошкольного образования (30% софинансирования из МБ)</t>
  </si>
  <si>
    <t>Поддержка талантливой молодежи</t>
  </si>
  <si>
    <t>Создание условий  для перехода муниципальных общеобразовательных учреждений на федеральные государственные стандарты ( ФГОС)</t>
  </si>
  <si>
    <t>Развитие образования в городском округе "поселок Палана" на 2016-2017 годы</t>
  </si>
  <si>
    <t>Основное мероприятие 1.3</t>
  </si>
  <si>
    <t>Финансовое обеспечение выполнения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 и Российской Федерации, в отдельных муниципальных образовательных организациях в Камчатском крае</t>
  </si>
  <si>
    <t>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</si>
  <si>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Основное мероприятие 2.4</t>
  </si>
  <si>
    <t>Основное мероприятие 2.5</t>
  </si>
  <si>
    <t>Основное мероприятие 2.6</t>
  </si>
  <si>
    <t>Мероприятие 2.6.1</t>
  </si>
  <si>
    <t>Мероприятие 2.6.2</t>
  </si>
  <si>
    <t>Мероприятие 2.6.3</t>
  </si>
  <si>
    <t>Мероприятие 2.6.4</t>
  </si>
  <si>
    <t>Мероприятие 2.6.5</t>
  </si>
  <si>
    <t>Мероприятие 2.6.6</t>
  </si>
  <si>
    <t>Мероприятие 2.6.7</t>
  </si>
  <si>
    <t>Мероприятие 2.6.8</t>
  </si>
  <si>
    <t>Отдел образования, социальной защиты, культуры и спорта</t>
  </si>
  <si>
    <t>Мероприятие 2.6.9</t>
  </si>
  <si>
    <t>Мероприятие 2.5.1</t>
  </si>
  <si>
    <t>Мероприятие 2.5.2</t>
  </si>
  <si>
    <t>Мероприятие 2.5.3</t>
  </si>
  <si>
    <t>Мероприятие 2.6.10</t>
  </si>
  <si>
    <t>Мероприятие 2.6.11</t>
  </si>
  <si>
    <t>Мероприятие 2.6.12</t>
  </si>
  <si>
    <t>Мероприятие 4.1</t>
  </si>
  <si>
    <t>Мобилизацион-                   ный отдел</t>
  </si>
  <si>
    <t>городском округе "поселок Палана" на 2016-2017 годы"</t>
  </si>
  <si>
    <t>04 0 00 00000</t>
  </si>
  <si>
    <t>04 1 10 11160</t>
  </si>
  <si>
    <t>04 1 11 40230</t>
  </si>
  <si>
    <t>04 1 14 40190</t>
  </si>
  <si>
    <t>04 2 20 11160</t>
  </si>
  <si>
    <t>04 2 21 40170</t>
  </si>
  <si>
    <t>04 2 22 40180</t>
  </si>
  <si>
    <t>04 3 30 09990</t>
  </si>
  <si>
    <t>МАУ "Центр культуры и досуга"</t>
  </si>
  <si>
    <t>МКДОУ № 1 "Детский сад "Рябинка"</t>
  </si>
  <si>
    <t>МКДОУ № 2 детский сад "Солнышко"</t>
  </si>
  <si>
    <t>Проведение капитального ремонта крыльца МКОУ "Средняя общеобразовательная школа № 1 пгт. Палана"</t>
  </si>
  <si>
    <t xml:space="preserve">Всего </t>
  </si>
  <si>
    <t>Мероприятие 2.5.6</t>
  </si>
  <si>
    <t>Мероприятие 2.5.5</t>
  </si>
  <si>
    <t>Обеспечение школьного пищеблока современным технологическим оборудованием, посудой, мебелью для обеденных зон школьной столовой</t>
  </si>
  <si>
    <t>Проведение смотров -конкурсов патриотической песни и физической подготовки в МКОУ "СОШ № 1 пгт. Палана", посвященных памятным, юбилейным, историческим датам России, Камчатки, организация военно-патриотических сборов старшеклассников</t>
  </si>
  <si>
    <t>Основное мероприятие 3.2</t>
  </si>
  <si>
    <t>Основное мероприятие 3.3</t>
  </si>
  <si>
    <t>Основное мероприятие 3.4</t>
  </si>
  <si>
    <t>Основное мероприятие 4.2</t>
  </si>
  <si>
    <t>Основное мероприятие 4.3</t>
  </si>
  <si>
    <t>Основное мероприятие 4.4</t>
  </si>
  <si>
    <t>Основное мероприятие 4.5</t>
  </si>
  <si>
    <t>№ 2</t>
  </si>
  <si>
    <t xml:space="preserve">Наименование муниципальной программы, подпрограммы, основное мероприятие </t>
  </si>
  <si>
    <t>Код направления   Целевой статьи</t>
  </si>
  <si>
    <t>Развитие образования в городском округе "поселок Палана" на 2016-2017 годы"</t>
  </si>
  <si>
    <t>Подпрогрмамма 1</t>
  </si>
  <si>
    <t>Развитие дошкольного образования</t>
  </si>
  <si>
    <t>Финансовое обеспечение деятельности (оказание услуг) учреждений дошкольного образования</t>
  </si>
  <si>
    <t>04111140230</t>
  </si>
  <si>
    <t>Основное мероприятие 1.4</t>
  </si>
  <si>
    <t>0411209990</t>
  </si>
  <si>
    <t>0411240060</t>
  </si>
  <si>
    <t>Основное мероприятие 1.5</t>
  </si>
  <si>
    <t>0411440190</t>
  </si>
  <si>
    <t>Основное мероприятие 2.1</t>
  </si>
  <si>
    <t>МКОУ "СОШ № 1 пгт Палана"</t>
  </si>
  <si>
    <t>Оснощение школы учебным и наглядным оборудованием</t>
  </si>
  <si>
    <t>Приобретение стационарных металлодетекторов в целяхбезопасности учащихся при проведении ЕГЭ и приборов подавления мобильной связи</t>
  </si>
  <si>
    <t>Мероприятие 2.5.4</t>
  </si>
  <si>
    <t xml:space="preserve">Организация праздничных мероприятий, конкурсов, акций </t>
  </si>
  <si>
    <t>Организация проезда детей-сирот и детей, оставшихся без попечения родителей к месту учебы/лечения, находящееся за пределами городского округа "поселок Палана"</t>
  </si>
  <si>
    <t>Организация отдыха, оздоровления и занятости детей и молодежи городского округа "поселок Палана"</t>
  </si>
  <si>
    <t>0433009990</t>
  </si>
  <si>
    <t>0433140060</t>
  </si>
  <si>
    <t>0422011160</t>
  </si>
  <si>
    <t>0422140170</t>
  </si>
  <si>
    <t>0422240180</t>
  </si>
  <si>
    <t>0422340250</t>
  </si>
  <si>
    <t>0422409990</t>
  </si>
  <si>
    <t>0422440060</t>
  </si>
  <si>
    <t>0423240060</t>
  </si>
  <si>
    <t>0423340060</t>
  </si>
  <si>
    <t>0444009990</t>
  </si>
  <si>
    <t>Организация мероприятий патриотической направленности. Всесторонняя поддержка деятельности военно-патриотических и детских объединений</t>
  </si>
  <si>
    <t>0444109990</t>
  </si>
  <si>
    <t>0423309990</t>
  </si>
  <si>
    <t>0423109990</t>
  </si>
  <si>
    <t>Всего       МБ</t>
  </si>
  <si>
    <t>Приложение № 2 к постановлению Администрации городского округа "поселок Палана"  от ____________ №_________</t>
  </si>
  <si>
    <t>Участие школьных команд в краевом финале военно-спортивной игры "Победа"</t>
  </si>
  <si>
    <t>Поддержка талантливой молодежи (организация проезда, проживания детей и подростков до места проведения конкурсов, фестивалей, олимпиад и т.д.)</t>
  </si>
  <si>
    <t>0</t>
  </si>
  <si>
    <t>0423209990</t>
  </si>
  <si>
    <t>Основные мероприятия и финансовое обеспечение программы "Развитие образования в городском округе "поселок Палана" на 2018-2020 годы"</t>
  </si>
  <si>
    <t>Приложение № 6 к программе "Развитие образования в городском округе "поселок Палана" на 2018 - 2020 годы"</t>
  </si>
  <si>
    <t>Подпрограмма 5</t>
  </si>
  <si>
    <t xml:space="preserve">Доступная среда для инвалидов образовательных учреждений в городском округе «поселок Палана" </t>
  </si>
  <si>
    <t xml:space="preserve">Проведение капитального ремонта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</si>
</sst>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0000"/>
    <numFmt numFmtId="171" formatCode="[$-FC19]d\ mmmm\ yyyy\ &quot;г.&quot;"/>
    <numFmt numFmtId="172" formatCode="0.00;[Red]0.00"/>
    <numFmt numFmtId="173" formatCode="0;[Red]0"/>
    <numFmt numFmtId="174" formatCode="0.000;[Red]0.000"/>
    <numFmt numFmtId="175" formatCode="0.00000;[Red]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vertical="top"/>
    </xf>
    <xf numFmtId="169" fontId="3" fillId="0" borderId="17" xfId="0" applyNumberFormat="1" applyFont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33" xfId="0" applyNumberFormat="1" applyFont="1" applyBorder="1" applyAlignment="1">
      <alignment vertical="top"/>
    </xf>
    <xf numFmtId="169" fontId="1" fillId="0" borderId="22" xfId="0" applyNumberFormat="1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1" fillId="0" borderId="18" xfId="0" applyNumberFormat="1" applyFont="1" applyFill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169" fontId="1" fillId="0" borderId="19" xfId="0" applyNumberFormat="1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169" fontId="1" fillId="0" borderId="23" xfId="0" applyNumberFormat="1" applyFont="1" applyBorder="1" applyAlignment="1">
      <alignment vertical="top"/>
    </xf>
    <xf numFmtId="169" fontId="1" fillId="0" borderId="31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9" fontId="1" fillId="0" borderId="27" xfId="0" applyNumberFormat="1" applyFont="1" applyFill="1" applyBorder="1" applyAlignment="1">
      <alignment vertical="top"/>
    </xf>
    <xf numFmtId="169" fontId="1" fillId="0" borderId="22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169" fontId="10" fillId="0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horizontal="center" vertical="top" wrapText="1"/>
    </xf>
    <xf numFmtId="169" fontId="10" fillId="0" borderId="18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169" fontId="1" fillId="0" borderId="26" xfId="0" applyNumberFormat="1" applyFont="1" applyBorder="1" applyAlignment="1">
      <alignment horizontal="center" vertical="top"/>
    </xf>
    <xf numFmtId="169" fontId="1" fillId="0" borderId="26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horizontal="center" vertical="top" wrapText="1"/>
    </xf>
    <xf numFmtId="169" fontId="10" fillId="0" borderId="26" xfId="0" applyNumberFormat="1" applyFont="1" applyBorder="1" applyAlignment="1">
      <alignment vertical="top"/>
    </xf>
    <xf numFmtId="169" fontId="3" fillId="0" borderId="26" xfId="0" applyNumberFormat="1" applyFont="1" applyBorder="1" applyAlignment="1">
      <alignment vertical="top"/>
    </xf>
    <xf numFmtId="49" fontId="10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169" fontId="10" fillId="0" borderId="45" xfId="0" applyNumberFormat="1" applyFont="1" applyBorder="1" applyAlignment="1">
      <alignment vertical="top"/>
    </xf>
    <xf numFmtId="169" fontId="1" fillId="0" borderId="45" xfId="0" applyNumberFormat="1" applyFont="1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1" fillId="0" borderId="45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169" fontId="1" fillId="0" borderId="18" xfId="0" applyNumberFormat="1" applyFont="1" applyBorder="1" applyAlignment="1">
      <alignment horizontal="right" vertical="top"/>
    </xf>
    <xf numFmtId="49" fontId="3" fillId="0" borderId="45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9" fontId="3" fillId="0" borderId="45" xfId="0" applyNumberFormat="1" applyFont="1" applyBorder="1" applyAlignment="1">
      <alignment vertical="top"/>
    </xf>
    <xf numFmtId="0" fontId="1" fillId="0" borderId="26" xfId="0" applyFont="1" applyFill="1" applyBorder="1" applyAlignment="1">
      <alignment horizontal="center" vertical="top"/>
    </xf>
    <xf numFmtId="169" fontId="1" fillId="0" borderId="26" xfId="0" applyNumberFormat="1" applyFont="1" applyFill="1" applyBorder="1" applyAlignment="1">
      <alignment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169" fontId="3" fillId="0" borderId="46" xfId="0" applyNumberFormat="1" applyFont="1" applyBorder="1" applyAlignment="1">
      <alignment vertical="top"/>
    </xf>
    <xf numFmtId="49" fontId="1" fillId="0" borderId="46" xfId="0" applyNumberFormat="1" applyFont="1" applyBorder="1" applyAlignment="1">
      <alignment horizontal="center" vertical="top"/>
    </xf>
    <xf numFmtId="170" fontId="1" fillId="0" borderId="46" xfId="0" applyNumberFormat="1" applyFont="1" applyBorder="1" applyAlignment="1">
      <alignment horizontal="center" vertical="top"/>
    </xf>
    <xf numFmtId="169" fontId="1" fillId="0" borderId="46" xfId="0" applyNumberFormat="1" applyFont="1" applyBorder="1" applyAlignment="1">
      <alignment vertical="top"/>
    </xf>
    <xf numFmtId="170" fontId="1" fillId="0" borderId="46" xfId="0" applyNumberFormat="1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169" fontId="3" fillId="0" borderId="1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justify" wrapText="1"/>
    </xf>
    <xf numFmtId="0" fontId="3" fillId="0" borderId="51" xfId="0" applyFont="1" applyBorder="1" applyAlignment="1">
      <alignment horizontal="center" vertical="justify" wrapText="1"/>
    </xf>
    <xf numFmtId="0" fontId="0" fillId="0" borderId="52" xfId="0" applyBorder="1" applyAlignment="1">
      <alignment/>
    </xf>
    <xf numFmtId="0" fontId="3" fillId="0" borderId="53" xfId="0" applyFont="1" applyBorder="1" applyAlignment="1">
      <alignment horizontal="center" vertical="justify" wrapText="1"/>
    </xf>
    <xf numFmtId="0" fontId="3" fillId="0" borderId="54" xfId="0" applyFont="1" applyBorder="1" applyAlignment="1">
      <alignment horizontal="center" vertical="justify" wrapText="1"/>
    </xf>
    <xf numFmtId="0" fontId="0" fillId="0" borderId="48" xfId="0" applyBorder="1" applyAlignment="1">
      <alignment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Fill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169" fontId="1" fillId="0" borderId="25" xfId="0" applyNumberFormat="1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14" fontId="10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2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justify" wrapText="1"/>
    </xf>
    <xf numFmtId="0" fontId="3" fillId="0" borderId="60" xfId="0" applyFont="1" applyBorder="1" applyAlignment="1">
      <alignment horizontal="center" vertical="justify" wrapText="1"/>
    </xf>
    <xf numFmtId="0" fontId="3" fillId="0" borderId="63" xfId="0" applyFont="1" applyBorder="1" applyAlignment="1">
      <alignment horizontal="center" vertical="justify" wrapText="1"/>
    </xf>
    <xf numFmtId="0" fontId="3" fillId="0" borderId="6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23" xfId="0" applyFont="1" applyBorder="1" applyAlignment="1">
      <alignment horizontal="center" vertical="top" wrapText="1" shrinkToFit="1"/>
    </xf>
    <xf numFmtId="0" fontId="3" fillId="0" borderId="27" xfId="0" applyFont="1" applyBorder="1" applyAlignment="1">
      <alignment horizontal="center" vertical="top" wrapText="1" shrinkToFit="1"/>
    </xf>
    <xf numFmtId="49" fontId="3" fillId="0" borderId="62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175" fontId="3" fillId="0" borderId="18" xfId="0" applyNumberFormat="1" applyFont="1" applyBorder="1" applyAlignment="1">
      <alignment horizontal="center" vertical="top"/>
    </xf>
    <xf numFmtId="175" fontId="1" fillId="33" borderId="18" xfId="0" applyNumberFormat="1" applyFont="1" applyFill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0" fontId="1" fillId="33" borderId="18" xfId="0" applyNumberFormat="1" applyFont="1" applyFill="1" applyBorder="1" applyAlignment="1">
      <alignment horizontal="center" vertical="top"/>
    </xf>
    <xf numFmtId="170" fontId="3" fillId="33" borderId="18" xfId="0" applyNumberFormat="1" applyFont="1" applyFill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5.625" style="3" customWidth="1"/>
    <col min="4" max="4" width="7.00390625" style="2" customWidth="1"/>
    <col min="5" max="5" width="7.875" style="2" customWidth="1"/>
    <col min="6" max="6" width="16.00390625" style="2" customWidth="1"/>
    <col min="7" max="7" width="8.75390625" style="0" customWidth="1"/>
    <col min="8" max="8" width="11.375" style="0" customWidth="1"/>
    <col min="9" max="9" width="10.875" style="0" customWidth="1"/>
    <col min="10" max="10" width="0.12890625" style="0" customWidth="1"/>
  </cols>
  <sheetData>
    <row r="2" spans="1:9" ht="12.75">
      <c r="A2" s="2"/>
      <c r="B2" s="2"/>
      <c r="C2" s="87"/>
      <c r="G2" s="2"/>
      <c r="H2" s="2" t="s">
        <v>99</v>
      </c>
      <c r="I2" s="2" t="s">
        <v>157</v>
      </c>
    </row>
    <row r="3" spans="1:9" ht="12.75">
      <c r="A3" s="2"/>
      <c r="B3" s="2"/>
      <c r="C3" s="87"/>
      <c r="F3" s="2" t="s">
        <v>92</v>
      </c>
      <c r="G3" s="2"/>
      <c r="H3" s="2"/>
      <c r="I3" s="2"/>
    </row>
    <row r="4" spans="1:9" ht="12.75">
      <c r="A4" s="2"/>
      <c r="B4" s="2"/>
      <c r="C4" s="87"/>
      <c r="D4" s="2" t="s">
        <v>90</v>
      </c>
      <c r="E4" s="2" t="s">
        <v>91</v>
      </c>
      <c r="G4" s="2"/>
      <c r="H4" s="2"/>
      <c r="I4" s="2"/>
    </row>
    <row r="5" spans="1:9" ht="12.75">
      <c r="A5" s="2"/>
      <c r="B5" s="2"/>
      <c r="C5" s="87"/>
      <c r="G5" s="2" t="s">
        <v>94</v>
      </c>
      <c r="H5" s="2"/>
      <c r="I5" s="2"/>
    </row>
    <row r="6" spans="1:9" ht="12.75">
      <c r="A6" s="2"/>
      <c r="B6" s="2"/>
      <c r="C6" s="87"/>
      <c r="E6" s="208"/>
      <c r="F6" s="208"/>
      <c r="G6" s="208"/>
      <c r="H6" s="2"/>
      <c r="I6" s="2"/>
    </row>
    <row r="7" spans="1:9" ht="12.75">
      <c r="A7" s="2"/>
      <c r="B7" s="194" t="s">
        <v>89</v>
      </c>
      <c r="C7" s="195"/>
      <c r="D7" s="195"/>
      <c r="E7" s="195"/>
      <c r="F7" s="195"/>
      <c r="G7" s="195"/>
      <c r="H7" s="2"/>
      <c r="I7" s="2"/>
    </row>
    <row r="8" spans="1:9" ht="12.75">
      <c r="A8" s="2"/>
      <c r="B8" s="194" t="s">
        <v>132</v>
      </c>
      <c r="C8" s="195"/>
      <c r="D8" s="195"/>
      <c r="E8" s="195"/>
      <c r="F8" s="195"/>
      <c r="G8" s="195"/>
      <c r="H8" s="2"/>
      <c r="I8" s="2"/>
    </row>
    <row r="9" spans="1:9" ht="12.75">
      <c r="A9" s="2"/>
      <c r="B9" s="88"/>
      <c r="C9" s="89"/>
      <c r="D9" s="89"/>
      <c r="E9" s="89"/>
      <c r="F9" s="89"/>
      <c r="G9" s="89"/>
      <c r="H9" s="2"/>
      <c r="I9" s="2"/>
    </row>
    <row r="10" spans="1:10" ht="12.75">
      <c r="A10" s="171" t="s">
        <v>0</v>
      </c>
      <c r="B10" s="171" t="s">
        <v>1</v>
      </c>
      <c r="C10" s="169" t="s">
        <v>68</v>
      </c>
      <c r="D10" s="209" t="s">
        <v>18</v>
      </c>
      <c r="E10" s="209"/>
      <c r="F10" s="209"/>
      <c r="G10" s="171" t="s">
        <v>13</v>
      </c>
      <c r="H10" s="181" t="s">
        <v>14</v>
      </c>
      <c r="I10" s="182"/>
      <c r="J10" s="183"/>
    </row>
    <row r="11" spans="1:10" ht="12.75">
      <c r="A11" s="171"/>
      <c r="B11" s="171"/>
      <c r="C11" s="170"/>
      <c r="D11" s="209"/>
      <c r="E11" s="209"/>
      <c r="F11" s="209"/>
      <c r="G11" s="172"/>
      <c r="H11" s="184"/>
      <c r="I11" s="185"/>
      <c r="J11" s="186"/>
    </row>
    <row r="12" spans="1:9" ht="38.25">
      <c r="A12" s="171"/>
      <c r="B12" s="171"/>
      <c r="C12" s="170"/>
      <c r="D12" s="99" t="s">
        <v>3</v>
      </c>
      <c r="E12" s="99" t="s">
        <v>11</v>
      </c>
      <c r="F12" s="100" t="s">
        <v>12</v>
      </c>
      <c r="G12" s="172"/>
      <c r="H12" s="97">
        <v>2016</v>
      </c>
      <c r="I12" s="97">
        <v>2017</v>
      </c>
    </row>
    <row r="13" spans="1:9" ht="12.75">
      <c r="A13" s="223" t="s">
        <v>5</v>
      </c>
      <c r="B13" s="224" t="s">
        <v>107</v>
      </c>
      <c r="C13" s="101" t="s">
        <v>4</v>
      </c>
      <c r="D13" s="15"/>
      <c r="E13" s="15"/>
      <c r="F13" s="15"/>
      <c r="G13" s="98"/>
      <c r="H13" s="102">
        <f>SUM(H15,H14)</f>
        <v>197276.16352</v>
      </c>
      <c r="I13" s="157">
        <f>SUM(I14,I15)</f>
        <v>214615.35339</v>
      </c>
    </row>
    <row r="14" spans="1:9" ht="12.75">
      <c r="A14" s="213"/>
      <c r="B14" s="202"/>
      <c r="C14" s="101" t="s">
        <v>25</v>
      </c>
      <c r="D14" s="15"/>
      <c r="E14" s="15"/>
      <c r="F14" s="15"/>
      <c r="G14" s="98"/>
      <c r="H14" s="102">
        <f>SUM(H17,H35,H70,H79)</f>
        <v>90454.98452</v>
      </c>
      <c r="I14" s="102">
        <f>SUM(I17,I35,I70,I79)</f>
        <v>65106.55339</v>
      </c>
    </row>
    <row r="15" spans="1:9" ht="13.5" thickBot="1">
      <c r="A15" s="213"/>
      <c r="B15" s="213"/>
      <c r="C15" s="136" t="s">
        <v>26</v>
      </c>
      <c r="D15" s="139"/>
      <c r="E15" s="139"/>
      <c r="F15" s="139"/>
      <c r="G15" s="140"/>
      <c r="H15" s="141">
        <f>SUM(H18,H34,H72)</f>
        <v>106821.179</v>
      </c>
      <c r="I15" s="141">
        <f>SUM(I18,I34,I72)</f>
        <v>149508.8</v>
      </c>
    </row>
    <row r="16" spans="1:9" ht="13.5" thickTop="1">
      <c r="A16" s="212" t="s">
        <v>6</v>
      </c>
      <c r="B16" s="201" t="s">
        <v>28</v>
      </c>
      <c r="C16" s="133" t="s">
        <v>4</v>
      </c>
      <c r="D16" s="135"/>
      <c r="E16" s="135"/>
      <c r="F16" s="135"/>
      <c r="G16" s="110"/>
      <c r="H16" s="125">
        <f>SUM(H17,H18)</f>
        <v>68783.24652000002</v>
      </c>
      <c r="I16" s="125">
        <f>SUM(I17:I18)</f>
        <v>91725.65338999999</v>
      </c>
    </row>
    <row r="17" spans="1:9" ht="42" customHeight="1">
      <c r="A17" s="213"/>
      <c r="B17" s="202"/>
      <c r="C17" s="101" t="s">
        <v>25</v>
      </c>
      <c r="D17" s="15"/>
      <c r="E17" s="15"/>
      <c r="F17" s="15"/>
      <c r="G17" s="98"/>
      <c r="H17" s="102">
        <f>SUM(H19,H21)</f>
        <v>65645.28252000001</v>
      </c>
      <c r="I17" s="102">
        <f>SUM(I19,I21,I24,I26,I28,I30)</f>
        <v>63739.55339</v>
      </c>
    </row>
    <row r="18" spans="1:9" ht="42" customHeight="1" thickBot="1">
      <c r="A18" s="214"/>
      <c r="B18" s="203"/>
      <c r="C18" s="145" t="s">
        <v>26</v>
      </c>
      <c r="D18" s="146"/>
      <c r="E18" s="146"/>
      <c r="F18" s="146"/>
      <c r="G18" s="147"/>
      <c r="H18" s="148">
        <f>SUM(H20)</f>
        <v>3137.964</v>
      </c>
      <c r="I18" s="148">
        <f>SUM(I20,I23,I25,I27,I29,I31)</f>
        <v>27986.1</v>
      </c>
    </row>
    <row r="19" spans="1:10" ht="51.75" thickTop="1">
      <c r="A19" s="118" t="s">
        <v>15</v>
      </c>
      <c r="B19" s="144" t="s">
        <v>24</v>
      </c>
      <c r="C19" s="118" t="s">
        <v>69</v>
      </c>
      <c r="D19" s="25" t="s">
        <v>21</v>
      </c>
      <c r="E19" s="35" t="s">
        <v>22</v>
      </c>
      <c r="F19" s="35" t="s">
        <v>134</v>
      </c>
      <c r="G19" s="142" t="s">
        <v>25</v>
      </c>
      <c r="H19" s="143">
        <v>64285.737</v>
      </c>
      <c r="I19" s="143">
        <v>63739.55339</v>
      </c>
      <c r="J19" t="s">
        <v>2</v>
      </c>
    </row>
    <row r="20" spans="1:9" ht="30.75" customHeight="1">
      <c r="A20" s="180" t="s">
        <v>16</v>
      </c>
      <c r="B20" s="167" t="s">
        <v>27</v>
      </c>
      <c r="C20" s="95"/>
      <c r="D20" s="22" t="s">
        <v>21</v>
      </c>
      <c r="E20" s="18" t="s">
        <v>22</v>
      </c>
      <c r="F20" s="109" t="s">
        <v>135</v>
      </c>
      <c r="G20" s="114" t="s">
        <v>26</v>
      </c>
      <c r="H20" s="58">
        <f>SUM(H23,H25,H27,H29,H31)</f>
        <v>3137.964</v>
      </c>
      <c r="I20" s="58">
        <v>27938</v>
      </c>
    </row>
    <row r="21" spans="1:9" ht="129.75" customHeight="1">
      <c r="A21" s="229"/>
      <c r="B21" s="231"/>
      <c r="C21" s="218"/>
      <c r="D21" s="198" t="s">
        <v>21</v>
      </c>
      <c r="E21" s="200" t="s">
        <v>22</v>
      </c>
      <c r="F21" s="198"/>
      <c r="G21" s="219" t="s">
        <v>25</v>
      </c>
      <c r="H21" s="215">
        <f>SUM(H24,H26,H28,H30)</f>
        <v>1359.54552</v>
      </c>
      <c r="I21" s="215"/>
    </row>
    <row r="22" spans="1:9" ht="5.25" customHeight="1">
      <c r="A22" s="230"/>
      <c r="B22" s="168"/>
      <c r="C22" s="168"/>
      <c r="D22" s="199"/>
      <c r="E22" s="168"/>
      <c r="F22" s="199"/>
      <c r="G22" s="220"/>
      <c r="H22" s="216"/>
      <c r="I22" s="217"/>
    </row>
    <row r="23" spans="1:9" ht="38.25" customHeight="1">
      <c r="A23" s="225" t="s">
        <v>32</v>
      </c>
      <c r="B23" s="167" t="s">
        <v>77</v>
      </c>
      <c r="C23" s="180" t="s">
        <v>142</v>
      </c>
      <c r="D23" s="22" t="s">
        <v>21</v>
      </c>
      <c r="E23" s="18" t="s">
        <v>22</v>
      </c>
      <c r="F23" s="18"/>
      <c r="G23" s="96" t="s">
        <v>26</v>
      </c>
      <c r="H23" s="115">
        <v>915.384</v>
      </c>
      <c r="I23" s="58">
        <v>0</v>
      </c>
    </row>
    <row r="24" spans="1:9" ht="38.25" customHeight="1">
      <c r="A24" s="226"/>
      <c r="B24" s="228"/>
      <c r="C24" s="168"/>
      <c r="D24" s="22" t="s">
        <v>21</v>
      </c>
      <c r="E24" s="18" t="s">
        <v>22</v>
      </c>
      <c r="F24" s="18"/>
      <c r="G24" s="96" t="s">
        <v>25</v>
      </c>
      <c r="H24" s="115">
        <v>274.615</v>
      </c>
      <c r="I24" s="58"/>
    </row>
    <row r="25" spans="1:9" ht="41.25" customHeight="1">
      <c r="A25" s="226"/>
      <c r="B25" s="228"/>
      <c r="C25" s="180" t="s">
        <v>143</v>
      </c>
      <c r="D25" s="22" t="s">
        <v>21</v>
      </c>
      <c r="E25" s="18" t="s">
        <v>22</v>
      </c>
      <c r="F25" s="18"/>
      <c r="G25" s="96" t="s">
        <v>26</v>
      </c>
      <c r="H25" s="115">
        <v>131.798</v>
      </c>
      <c r="I25" s="58">
        <v>0</v>
      </c>
    </row>
    <row r="26" spans="1:9" ht="41.25" customHeight="1">
      <c r="A26" s="227"/>
      <c r="B26" s="168"/>
      <c r="C26" s="168"/>
      <c r="D26" s="22" t="s">
        <v>21</v>
      </c>
      <c r="E26" s="18" t="s">
        <v>22</v>
      </c>
      <c r="F26" s="18"/>
      <c r="G26" s="96" t="s">
        <v>25</v>
      </c>
      <c r="H26" s="115">
        <v>39.53952</v>
      </c>
      <c r="I26" s="58"/>
    </row>
    <row r="27" spans="1:9" ht="45.75" customHeight="1">
      <c r="A27" s="233" t="s">
        <v>33</v>
      </c>
      <c r="B27" s="196" t="s">
        <v>104</v>
      </c>
      <c r="C27" s="180" t="s">
        <v>142</v>
      </c>
      <c r="D27" s="22" t="s">
        <v>21</v>
      </c>
      <c r="E27" s="18" t="s">
        <v>22</v>
      </c>
      <c r="F27" s="18"/>
      <c r="G27" s="96" t="s">
        <v>26</v>
      </c>
      <c r="H27" s="115">
        <v>1334.698</v>
      </c>
      <c r="I27" s="58">
        <v>0</v>
      </c>
    </row>
    <row r="28" spans="1:9" ht="45.75" customHeight="1">
      <c r="A28" s="233"/>
      <c r="B28" s="196"/>
      <c r="C28" s="168"/>
      <c r="D28" s="22" t="s">
        <v>21</v>
      </c>
      <c r="E28" s="18" t="s">
        <v>22</v>
      </c>
      <c r="F28" s="18"/>
      <c r="G28" s="96" t="s">
        <v>25</v>
      </c>
      <c r="H28" s="115">
        <v>667.349</v>
      </c>
      <c r="I28" s="58"/>
    </row>
    <row r="29" spans="1:9" ht="45.75" customHeight="1">
      <c r="A29" s="233"/>
      <c r="B29" s="196"/>
      <c r="C29" s="180" t="s">
        <v>143</v>
      </c>
      <c r="D29" s="22" t="s">
        <v>21</v>
      </c>
      <c r="E29" s="18" t="s">
        <v>22</v>
      </c>
      <c r="F29" s="18"/>
      <c r="G29" s="96" t="s">
        <v>26</v>
      </c>
      <c r="H29" s="115">
        <v>756.084</v>
      </c>
      <c r="I29" s="58"/>
    </row>
    <row r="30" spans="1:9" ht="60.75" customHeight="1">
      <c r="A30" s="233"/>
      <c r="B30" s="196"/>
      <c r="C30" s="168"/>
      <c r="D30" s="22" t="s">
        <v>21</v>
      </c>
      <c r="E30" s="18" t="s">
        <v>22</v>
      </c>
      <c r="F30" s="18"/>
      <c r="G30" s="96" t="s">
        <v>25</v>
      </c>
      <c r="H30" s="115">
        <v>378.042</v>
      </c>
      <c r="I30" s="58">
        <v>0</v>
      </c>
    </row>
    <row r="31" spans="1:9" ht="58.5" customHeight="1">
      <c r="A31" s="210" t="s">
        <v>108</v>
      </c>
      <c r="B31" s="196" t="s">
        <v>109</v>
      </c>
      <c r="C31" s="175"/>
      <c r="D31" s="177" t="s">
        <v>21</v>
      </c>
      <c r="E31" s="179" t="s">
        <v>22</v>
      </c>
      <c r="F31" s="179" t="s">
        <v>136</v>
      </c>
      <c r="G31" s="204" t="s">
        <v>26</v>
      </c>
      <c r="H31" s="191">
        <v>0</v>
      </c>
      <c r="I31" s="191">
        <v>48.1</v>
      </c>
    </row>
    <row r="32" spans="1:9" ht="124.5" customHeight="1" thickBot="1">
      <c r="A32" s="211"/>
      <c r="B32" s="197"/>
      <c r="C32" s="176"/>
      <c r="D32" s="178"/>
      <c r="E32" s="176"/>
      <c r="F32" s="176"/>
      <c r="G32" s="178"/>
      <c r="H32" s="192"/>
      <c r="I32" s="193"/>
    </row>
    <row r="33" spans="1:9" ht="14.25" thickBot="1" thickTop="1">
      <c r="A33" s="221" t="s">
        <v>19</v>
      </c>
      <c r="B33" s="221" t="s">
        <v>29</v>
      </c>
      <c r="C33" s="155" t="s">
        <v>4</v>
      </c>
      <c r="D33" s="135"/>
      <c r="E33" s="135"/>
      <c r="F33" s="135"/>
      <c r="G33" s="110"/>
      <c r="H33" s="125">
        <f>SUM(H34:H35)</f>
        <v>126088.47700000001</v>
      </c>
      <c r="I33" s="125">
        <f>SUM(I34:I35)</f>
        <v>122019.7</v>
      </c>
    </row>
    <row r="34" spans="1:10" ht="14.25" thickBot="1" thickTop="1">
      <c r="A34" s="222"/>
      <c r="B34" s="222"/>
      <c r="C34" s="156" t="s">
        <v>25</v>
      </c>
      <c r="D34" s="15" t="s">
        <v>21</v>
      </c>
      <c r="E34" s="15"/>
      <c r="F34" s="15"/>
      <c r="G34" s="98" t="s">
        <v>26</v>
      </c>
      <c r="H34" s="102">
        <f>SUM(H36,H38,H40,H42,H46)</f>
        <v>102557.615</v>
      </c>
      <c r="I34" s="102">
        <f>SUM(I36,I38,I40,I42,I46,I48,I51,I52)</f>
        <v>121522.7</v>
      </c>
      <c r="J34" s="57"/>
    </row>
    <row r="35" spans="1:9" ht="23.25" customHeight="1" thickBot="1" thickTop="1">
      <c r="A35" s="222"/>
      <c r="B35" s="222"/>
      <c r="C35" s="156" t="s">
        <v>26</v>
      </c>
      <c r="D35" s="15" t="s">
        <v>9</v>
      </c>
      <c r="E35" s="15"/>
      <c r="F35" s="15"/>
      <c r="G35" s="98" t="s">
        <v>25</v>
      </c>
      <c r="H35" s="102">
        <f>SUM(H37,H39,H41,H43,H47,H54)</f>
        <v>23530.862</v>
      </c>
      <c r="I35" s="102">
        <f>SUM(I37,I39,I41,I43,I47,I54)</f>
        <v>497</v>
      </c>
    </row>
    <row r="36" spans="1:9" ht="70.5" customHeight="1" thickTop="1">
      <c r="A36" s="238" t="s">
        <v>23</v>
      </c>
      <c r="B36" s="238" t="s">
        <v>30</v>
      </c>
      <c r="C36" s="197"/>
      <c r="D36" s="25" t="s">
        <v>21</v>
      </c>
      <c r="E36" s="25" t="s">
        <v>31</v>
      </c>
      <c r="F36" s="25" t="s">
        <v>137</v>
      </c>
      <c r="G36" s="119" t="s">
        <v>26</v>
      </c>
      <c r="H36" s="90">
        <v>0</v>
      </c>
      <c r="I36" s="143">
        <v>16447.7</v>
      </c>
    </row>
    <row r="37" spans="1:9" ht="70.5" customHeight="1">
      <c r="A37" s="168"/>
      <c r="B37" s="168"/>
      <c r="C37" s="168"/>
      <c r="D37" s="25"/>
      <c r="E37" s="25"/>
      <c r="F37" s="25"/>
      <c r="G37" s="119" t="s">
        <v>25</v>
      </c>
      <c r="H37" s="119">
        <v>22053.282</v>
      </c>
      <c r="I37" s="122"/>
    </row>
    <row r="38" spans="1:9" ht="74.25" customHeight="1">
      <c r="A38" s="180" t="s">
        <v>41</v>
      </c>
      <c r="B38" s="167" t="s">
        <v>43</v>
      </c>
      <c r="C38" s="103"/>
      <c r="D38" s="22" t="s">
        <v>21</v>
      </c>
      <c r="E38" s="22" t="s">
        <v>31</v>
      </c>
      <c r="F38" s="22" t="s">
        <v>138</v>
      </c>
      <c r="G38" s="91" t="s">
        <v>26</v>
      </c>
      <c r="H38" s="90">
        <v>86754</v>
      </c>
      <c r="I38" s="90">
        <v>97857</v>
      </c>
    </row>
    <row r="39" spans="1:9" ht="96" customHeight="1">
      <c r="A39" s="168"/>
      <c r="B39" s="168"/>
      <c r="C39" s="103"/>
      <c r="D39" s="22"/>
      <c r="E39" s="22"/>
      <c r="F39" s="22"/>
      <c r="G39" s="91" t="s">
        <v>25</v>
      </c>
      <c r="H39" s="90">
        <v>0</v>
      </c>
      <c r="I39" s="90"/>
    </row>
    <row r="40" spans="1:9" ht="48.75" customHeight="1">
      <c r="A40" s="180" t="s">
        <v>48</v>
      </c>
      <c r="B40" s="234" t="s">
        <v>110</v>
      </c>
      <c r="C40" s="103"/>
      <c r="D40" s="22" t="s">
        <v>21</v>
      </c>
      <c r="E40" s="22" t="s">
        <v>31</v>
      </c>
      <c r="F40" s="22" t="s">
        <v>139</v>
      </c>
      <c r="G40" s="91" t="s">
        <v>26</v>
      </c>
      <c r="H40" s="90">
        <v>7555</v>
      </c>
      <c r="I40" s="90">
        <v>6478</v>
      </c>
    </row>
    <row r="41" spans="1:9" ht="60.75" customHeight="1">
      <c r="A41" s="168"/>
      <c r="B41" s="235"/>
      <c r="C41" s="103"/>
      <c r="D41" s="22"/>
      <c r="E41" s="22"/>
      <c r="F41" s="22"/>
      <c r="G41" s="91" t="s">
        <v>25</v>
      </c>
      <c r="H41" s="90">
        <v>0</v>
      </c>
      <c r="I41" s="90"/>
    </row>
    <row r="42" spans="1:9" ht="48" customHeight="1">
      <c r="A42" s="180" t="s">
        <v>111</v>
      </c>
      <c r="B42" s="167" t="s">
        <v>45</v>
      </c>
      <c r="C42" s="103"/>
      <c r="D42" s="22" t="s">
        <v>21</v>
      </c>
      <c r="E42" s="22" t="s">
        <v>31</v>
      </c>
      <c r="F42" s="22"/>
      <c r="G42" s="91" t="s">
        <v>26</v>
      </c>
      <c r="H42" s="90">
        <v>814</v>
      </c>
      <c r="I42" s="90">
        <v>740</v>
      </c>
    </row>
    <row r="43" spans="1:9" ht="55.5" customHeight="1">
      <c r="A43" s="231"/>
      <c r="B43" s="236"/>
      <c r="C43" s="241"/>
      <c r="D43" s="177" t="s">
        <v>21</v>
      </c>
      <c r="E43" s="177" t="s">
        <v>31</v>
      </c>
      <c r="F43" s="177"/>
      <c r="G43" s="187" t="s">
        <v>25</v>
      </c>
      <c r="H43" s="173">
        <v>0</v>
      </c>
      <c r="I43" s="173">
        <v>0</v>
      </c>
    </row>
    <row r="44" spans="1:9" ht="17.25" customHeight="1">
      <c r="A44" s="168"/>
      <c r="B44" s="235"/>
      <c r="C44" s="175"/>
      <c r="D44" s="188"/>
      <c r="E44" s="188"/>
      <c r="F44" s="188"/>
      <c r="G44" s="188"/>
      <c r="H44" s="174"/>
      <c r="I44" s="174"/>
    </row>
    <row r="45" spans="1:9" ht="15.75" customHeight="1">
      <c r="A45" s="180" t="s">
        <v>112</v>
      </c>
      <c r="B45" s="167" t="s">
        <v>80</v>
      </c>
      <c r="C45" s="180" t="s">
        <v>4</v>
      </c>
      <c r="D45" s="91"/>
      <c r="E45" s="91"/>
      <c r="F45" s="91"/>
      <c r="G45" s="91"/>
      <c r="H45" s="90">
        <f>SUM(H46:H47)</f>
        <v>7757.675</v>
      </c>
      <c r="I45" s="106"/>
    </row>
    <row r="46" spans="1:9" ht="28.5" customHeight="1">
      <c r="A46" s="229"/>
      <c r="B46" s="231"/>
      <c r="C46" s="240"/>
      <c r="D46" s="22" t="s">
        <v>21</v>
      </c>
      <c r="E46" s="22" t="s">
        <v>31</v>
      </c>
      <c r="F46" s="22"/>
      <c r="G46" s="91" t="s">
        <v>26</v>
      </c>
      <c r="H46" s="90">
        <f>SUM(H48,H52,H51)</f>
        <v>7434.615</v>
      </c>
      <c r="I46" s="90">
        <v>0</v>
      </c>
    </row>
    <row r="47" spans="1:9" ht="27" customHeight="1">
      <c r="A47" s="230"/>
      <c r="B47" s="168"/>
      <c r="C47" s="232"/>
      <c r="D47" s="22" t="s">
        <v>21</v>
      </c>
      <c r="E47" s="22" t="s">
        <v>31</v>
      </c>
      <c r="F47" s="22"/>
      <c r="G47" s="91" t="s">
        <v>25</v>
      </c>
      <c r="H47" s="90">
        <f>SUM(H50,H53)</f>
        <v>323.06</v>
      </c>
      <c r="I47" s="90">
        <v>0</v>
      </c>
    </row>
    <row r="48" spans="1:9" ht="48" customHeight="1">
      <c r="A48" s="116" t="s">
        <v>124</v>
      </c>
      <c r="B48" s="108" t="s">
        <v>51</v>
      </c>
      <c r="C48" s="103"/>
      <c r="D48" s="22" t="s">
        <v>21</v>
      </c>
      <c r="E48" s="22" t="s">
        <v>38</v>
      </c>
      <c r="F48" s="22" t="s">
        <v>78</v>
      </c>
      <c r="G48" s="91" t="s">
        <v>26</v>
      </c>
      <c r="H48" s="117">
        <v>200</v>
      </c>
      <c r="I48" s="90"/>
    </row>
    <row r="49" spans="1:9" ht="69" customHeight="1">
      <c r="A49" s="116" t="s">
        <v>125</v>
      </c>
      <c r="B49" s="108" t="s">
        <v>82</v>
      </c>
      <c r="C49" s="103"/>
      <c r="D49" s="22"/>
      <c r="E49" s="22"/>
      <c r="F49" s="22"/>
      <c r="G49" s="91"/>
      <c r="H49" s="117"/>
      <c r="I49" s="90"/>
    </row>
    <row r="50" spans="1:9" ht="96" customHeight="1">
      <c r="A50" s="116" t="s">
        <v>126</v>
      </c>
      <c r="B50" s="92" t="s">
        <v>101</v>
      </c>
      <c r="C50" s="103"/>
      <c r="D50" s="22" t="s">
        <v>9</v>
      </c>
      <c r="E50" s="22" t="s">
        <v>38</v>
      </c>
      <c r="F50" s="22" t="s">
        <v>72</v>
      </c>
      <c r="G50" s="91" t="s">
        <v>25</v>
      </c>
      <c r="H50" s="117">
        <v>14</v>
      </c>
      <c r="I50" s="90"/>
    </row>
    <row r="51" spans="1:9" ht="73.5" customHeight="1">
      <c r="A51" s="113" t="s">
        <v>147</v>
      </c>
      <c r="B51" s="112" t="s">
        <v>148</v>
      </c>
      <c r="C51" s="103"/>
      <c r="D51" s="22" t="s">
        <v>21</v>
      </c>
      <c r="E51" s="22" t="s">
        <v>38</v>
      </c>
      <c r="F51" s="22" t="s">
        <v>78</v>
      </c>
      <c r="G51" s="91" t="s">
        <v>26</v>
      </c>
      <c r="H51" s="117">
        <v>234.615</v>
      </c>
      <c r="I51" s="90"/>
    </row>
    <row r="52" spans="1:9" ht="69.75" customHeight="1">
      <c r="A52" s="225" t="s">
        <v>146</v>
      </c>
      <c r="B52" s="167" t="s">
        <v>144</v>
      </c>
      <c r="C52" s="103"/>
      <c r="D52" s="22" t="s">
        <v>21</v>
      </c>
      <c r="E52" s="22" t="s">
        <v>31</v>
      </c>
      <c r="F52" s="22" t="s">
        <v>78</v>
      </c>
      <c r="G52" s="91" t="s">
        <v>26</v>
      </c>
      <c r="H52" s="117">
        <v>7000</v>
      </c>
      <c r="I52" s="90"/>
    </row>
    <row r="53" spans="1:9" ht="51" customHeight="1">
      <c r="A53" s="227"/>
      <c r="B53" s="168"/>
      <c r="C53" s="103"/>
      <c r="D53" s="22" t="s">
        <v>21</v>
      </c>
      <c r="E53" s="22" t="s">
        <v>31</v>
      </c>
      <c r="F53" s="22" t="s">
        <v>78</v>
      </c>
      <c r="G53" s="91" t="s">
        <v>25</v>
      </c>
      <c r="H53" s="117">
        <v>309.06</v>
      </c>
      <c r="I53" s="90"/>
    </row>
    <row r="54" spans="1:9" ht="46.5" customHeight="1">
      <c r="A54" s="93" t="s">
        <v>113</v>
      </c>
      <c r="B54" s="92" t="s">
        <v>49</v>
      </c>
      <c r="C54" s="93" t="s">
        <v>4</v>
      </c>
      <c r="D54" s="22" t="s">
        <v>21</v>
      </c>
      <c r="E54" s="22" t="s">
        <v>38</v>
      </c>
      <c r="F54" s="22" t="s">
        <v>133</v>
      </c>
      <c r="G54" s="91"/>
      <c r="H54" s="90">
        <f>SUM(H55,H56,H57,H58,H59,H60,H61,H62,H63,H64,H65,H66,H67,H68)</f>
        <v>1154.52</v>
      </c>
      <c r="I54" s="90">
        <f>SUM(I55,I56,I57,I58,I59,I60,I61,I62,I63,I64,I65,I66,I67,I68)</f>
        <v>497</v>
      </c>
    </row>
    <row r="55" spans="1:9" ht="42" customHeight="1">
      <c r="A55" s="116" t="s">
        <v>114</v>
      </c>
      <c r="B55" s="92" t="s">
        <v>50</v>
      </c>
      <c r="C55" s="103"/>
      <c r="D55" s="22" t="s">
        <v>21</v>
      </c>
      <c r="E55" s="22" t="s">
        <v>38</v>
      </c>
      <c r="F55" s="22"/>
      <c r="G55" s="91"/>
      <c r="H55" s="117">
        <v>225</v>
      </c>
      <c r="I55" s="90">
        <v>0</v>
      </c>
    </row>
    <row r="56" spans="1:9" ht="63.75">
      <c r="A56" s="116" t="s">
        <v>115</v>
      </c>
      <c r="B56" s="108" t="s">
        <v>105</v>
      </c>
      <c r="C56" s="93" t="s">
        <v>122</v>
      </c>
      <c r="D56" s="22" t="s">
        <v>21</v>
      </c>
      <c r="E56" s="22" t="s">
        <v>38</v>
      </c>
      <c r="F56" s="22"/>
      <c r="G56" s="91" t="s">
        <v>25</v>
      </c>
      <c r="H56" s="117">
        <v>15</v>
      </c>
      <c r="I56" s="90">
        <v>19</v>
      </c>
    </row>
    <row r="57" spans="1:9" ht="64.5" customHeight="1">
      <c r="A57" s="116" t="s">
        <v>116</v>
      </c>
      <c r="B57" s="108" t="s">
        <v>52</v>
      </c>
      <c r="C57" s="94"/>
      <c r="D57" s="22" t="s">
        <v>9</v>
      </c>
      <c r="E57" s="22"/>
      <c r="F57" s="22"/>
      <c r="G57" s="91" t="s">
        <v>25</v>
      </c>
      <c r="H57" s="117">
        <v>71.76</v>
      </c>
      <c r="I57" s="90">
        <v>0</v>
      </c>
    </row>
    <row r="58" spans="1:9" ht="47.25" customHeight="1">
      <c r="A58" s="116" t="s">
        <v>117</v>
      </c>
      <c r="B58" s="92" t="s">
        <v>53</v>
      </c>
      <c r="C58" s="107"/>
      <c r="D58" s="22" t="s">
        <v>21</v>
      </c>
      <c r="E58" s="22" t="s">
        <v>38</v>
      </c>
      <c r="F58" s="22"/>
      <c r="G58" s="91" t="s">
        <v>25</v>
      </c>
      <c r="H58" s="117">
        <v>5</v>
      </c>
      <c r="I58" s="90">
        <v>5</v>
      </c>
    </row>
    <row r="59" spans="1:9" ht="51">
      <c r="A59" s="225" t="s">
        <v>118</v>
      </c>
      <c r="B59" s="167" t="s">
        <v>54</v>
      </c>
      <c r="C59" s="93" t="s">
        <v>70</v>
      </c>
      <c r="D59" s="22" t="s">
        <v>21</v>
      </c>
      <c r="E59" s="22" t="s">
        <v>38</v>
      </c>
      <c r="F59" s="22"/>
      <c r="G59" s="91" t="s">
        <v>25</v>
      </c>
      <c r="H59" s="117">
        <v>42.76</v>
      </c>
      <c r="I59" s="90">
        <v>10</v>
      </c>
    </row>
    <row r="60" spans="1:9" ht="62.25" customHeight="1">
      <c r="A60" s="168"/>
      <c r="B60" s="168"/>
      <c r="C60" s="118" t="s">
        <v>141</v>
      </c>
      <c r="D60" s="22"/>
      <c r="E60" s="22"/>
      <c r="F60" s="22"/>
      <c r="G60" s="91" t="s">
        <v>25</v>
      </c>
      <c r="H60" s="117">
        <v>10</v>
      </c>
      <c r="I60" s="90"/>
    </row>
    <row r="61" spans="1:9" ht="67.5" customHeight="1">
      <c r="A61" s="116" t="s">
        <v>119</v>
      </c>
      <c r="B61" s="92" t="s">
        <v>106</v>
      </c>
      <c r="C61" s="93" t="s">
        <v>70</v>
      </c>
      <c r="D61" s="22"/>
      <c r="E61" s="22"/>
      <c r="F61" s="22"/>
      <c r="G61" s="91" t="s">
        <v>25</v>
      </c>
      <c r="H61" s="117">
        <v>305</v>
      </c>
      <c r="I61" s="106">
        <v>0</v>
      </c>
    </row>
    <row r="62" spans="1:9" ht="67.5" customHeight="1">
      <c r="A62" s="244" t="s">
        <v>120</v>
      </c>
      <c r="B62" s="245" t="s">
        <v>73</v>
      </c>
      <c r="C62" s="93" t="s">
        <v>70</v>
      </c>
      <c r="D62" s="22" t="s">
        <v>9</v>
      </c>
      <c r="E62" s="22" t="s">
        <v>38</v>
      </c>
      <c r="F62" s="22" t="s">
        <v>72</v>
      </c>
      <c r="G62" s="91" t="s">
        <v>25</v>
      </c>
      <c r="H62" s="117">
        <v>34</v>
      </c>
      <c r="I62" s="90">
        <v>26</v>
      </c>
    </row>
    <row r="63" spans="1:9" ht="54.75" customHeight="1">
      <c r="A63" s="227"/>
      <c r="B63" s="235"/>
      <c r="C63" s="118" t="s">
        <v>141</v>
      </c>
      <c r="D63" s="25" t="s">
        <v>9</v>
      </c>
      <c r="E63" s="25" t="s">
        <v>38</v>
      </c>
      <c r="F63" s="121"/>
      <c r="G63" s="121" t="s">
        <v>25</v>
      </c>
      <c r="H63" s="124">
        <v>36</v>
      </c>
      <c r="I63" s="122"/>
    </row>
    <row r="64" spans="1:9" ht="72" customHeight="1">
      <c r="A64" s="123" t="s">
        <v>121</v>
      </c>
      <c r="B64" s="108" t="s">
        <v>74</v>
      </c>
      <c r="C64" s="93"/>
      <c r="D64" s="22" t="s">
        <v>9</v>
      </c>
      <c r="E64" s="22" t="s">
        <v>38</v>
      </c>
      <c r="F64" s="22" t="s">
        <v>72</v>
      </c>
      <c r="G64" s="91" t="s">
        <v>25</v>
      </c>
      <c r="H64" s="117">
        <v>15</v>
      </c>
      <c r="I64" s="90">
        <v>10</v>
      </c>
    </row>
    <row r="65" spans="1:9" ht="71.25" customHeight="1">
      <c r="A65" s="123" t="s">
        <v>123</v>
      </c>
      <c r="B65" s="108" t="s">
        <v>75</v>
      </c>
      <c r="C65" s="93" t="s">
        <v>71</v>
      </c>
      <c r="D65" s="22" t="s">
        <v>9</v>
      </c>
      <c r="E65" s="22" t="s">
        <v>38</v>
      </c>
      <c r="F65" s="22" t="s">
        <v>72</v>
      </c>
      <c r="G65" s="91" t="s">
        <v>25</v>
      </c>
      <c r="H65" s="117">
        <v>200</v>
      </c>
      <c r="I65" s="90">
        <v>200</v>
      </c>
    </row>
    <row r="66" spans="1:9" ht="69" customHeight="1">
      <c r="A66" s="123" t="s">
        <v>127</v>
      </c>
      <c r="B66" s="108" t="s">
        <v>102</v>
      </c>
      <c r="C66" s="93" t="s">
        <v>71</v>
      </c>
      <c r="D66" s="22" t="s">
        <v>9</v>
      </c>
      <c r="E66" s="22" t="s">
        <v>38</v>
      </c>
      <c r="F66" s="22" t="s">
        <v>72</v>
      </c>
      <c r="G66" s="91" t="s">
        <v>25</v>
      </c>
      <c r="H66" s="117">
        <v>45</v>
      </c>
      <c r="I66" s="90">
        <v>50</v>
      </c>
    </row>
    <row r="67" spans="1:9" ht="90" customHeight="1">
      <c r="A67" s="123" t="s">
        <v>128</v>
      </c>
      <c r="B67" s="108" t="s">
        <v>76</v>
      </c>
      <c r="C67" s="93" t="s">
        <v>71</v>
      </c>
      <c r="D67" s="22" t="s">
        <v>9</v>
      </c>
      <c r="E67" s="22" t="s">
        <v>38</v>
      </c>
      <c r="F67" s="22" t="s">
        <v>72</v>
      </c>
      <c r="G67" s="91" t="s">
        <v>25</v>
      </c>
      <c r="H67" s="117">
        <v>40</v>
      </c>
      <c r="I67" s="90">
        <v>40</v>
      </c>
    </row>
    <row r="68" spans="1:9" ht="87.75" customHeight="1" thickBot="1">
      <c r="A68" s="126" t="s">
        <v>129</v>
      </c>
      <c r="B68" s="127" t="s">
        <v>83</v>
      </c>
      <c r="C68" s="128" t="s">
        <v>71</v>
      </c>
      <c r="D68" s="129" t="s">
        <v>9</v>
      </c>
      <c r="E68" s="129" t="s">
        <v>38</v>
      </c>
      <c r="F68" s="129" t="s">
        <v>72</v>
      </c>
      <c r="G68" s="130" t="s">
        <v>25</v>
      </c>
      <c r="H68" s="131">
        <v>110</v>
      </c>
      <c r="I68" s="132">
        <v>137</v>
      </c>
    </row>
    <row r="69" spans="1:9" ht="13.5" thickTop="1">
      <c r="A69" s="202" t="s">
        <v>7</v>
      </c>
      <c r="B69" s="202" t="s">
        <v>35</v>
      </c>
      <c r="C69" s="111" t="s">
        <v>4</v>
      </c>
      <c r="D69" s="25"/>
      <c r="E69" s="25"/>
      <c r="F69" s="25"/>
      <c r="G69" s="119"/>
      <c r="H69" s="125">
        <f>SUM(H70:H72)</f>
        <v>1891.8</v>
      </c>
      <c r="I69" s="125">
        <f>SUM(I70)</f>
        <v>600</v>
      </c>
    </row>
    <row r="70" spans="1:9" ht="12.75" customHeight="1">
      <c r="A70" s="231"/>
      <c r="B70" s="236"/>
      <c r="C70" s="180" t="s">
        <v>70</v>
      </c>
      <c r="D70" s="190" t="s">
        <v>21</v>
      </c>
      <c r="E70" s="190" t="s">
        <v>37</v>
      </c>
      <c r="F70" s="190" t="s">
        <v>140</v>
      </c>
      <c r="G70" s="187" t="s">
        <v>25</v>
      </c>
      <c r="H70" s="189">
        <f>SUM(H73,H75,H76,H77)</f>
        <v>766.2</v>
      </c>
      <c r="I70" s="189">
        <f>SUM(I73,I75,I76,I77)</f>
        <v>600</v>
      </c>
    </row>
    <row r="71" spans="1:9" ht="12.75" customHeight="1">
      <c r="A71" s="231"/>
      <c r="B71" s="236"/>
      <c r="C71" s="240"/>
      <c r="D71" s="188"/>
      <c r="E71" s="188"/>
      <c r="F71" s="188"/>
      <c r="G71" s="246"/>
      <c r="H71" s="174"/>
      <c r="I71" s="174"/>
    </row>
    <row r="72" spans="1:9" ht="13.5" thickBot="1">
      <c r="A72" s="203"/>
      <c r="B72" s="237"/>
      <c r="C72" s="247"/>
      <c r="D72" s="149" t="s">
        <v>21</v>
      </c>
      <c r="E72" s="149" t="s">
        <v>37</v>
      </c>
      <c r="F72" s="150"/>
      <c r="G72" s="150" t="s">
        <v>26</v>
      </c>
      <c r="H72" s="151">
        <f>SUM(H74)</f>
        <v>1125.6</v>
      </c>
      <c r="I72" s="152"/>
    </row>
    <row r="73" spans="1:9" ht="13.5" thickTop="1">
      <c r="A73" s="232" t="s">
        <v>8</v>
      </c>
      <c r="B73" s="242" t="s">
        <v>61</v>
      </c>
      <c r="C73" s="232"/>
      <c r="D73" s="25" t="s">
        <v>21</v>
      </c>
      <c r="E73" s="25" t="s">
        <v>37</v>
      </c>
      <c r="F73" s="25" t="s">
        <v>72</v>
      </c>
      <c r="G73" s="119" t="s">
        <v>25</v>
      </c>
      <c r="H73" s="122">
        <v>687.6</v>
      </c>
      <c r="I73" s="122">
        <v>550</v>
      </c>
    </row>
    <row r="74" spans="1:9" ht="43.5" customHeight="1">
      <c r="A74" s="210"/>
      <c r="B74" s="243"/>
      <c r="C74" s="210"/>
      <c r="D74" s="22"/>
      <c r="E74" s="22"/>
      <c r="F74" s="22"/>
      <c r="G74" s="91" t="s">
        <v>26</v>
      </c>
      <c r="H74" s="90">
        <v>1125.6</v>
      </c>
      <c r="I74" s="90"/>
    </row>
    <row r="75" spans="1:9" ht="43.5" customHeight="1">
      <c r="A75" s="93" t="s">
        <v>150</v>
      </c>
      <c r="B75" s="104" t="s">
        <v>60</v>
      </c>
      <c r="C75" s="180" t="s">
        <v>70</v>
      </c>
      <c r="D75" s="22" t="s">
        <v>21</v>
      </c>
      <c r="E75" s="22" t="s">
        <v>37</v>
      </c>
      <c r="F75" s="22" t="s">
        <v>72</v>
      </c>
      <c r="G75" s="91" t="s">
        <v>25</v>
      </c>
      <c r="H75" s="90">
        <v>10</v>
      </c>
      <c r="I75" s="90">
        <v>10</v>
      </c>
    </row>
    <row r="76" spans="1:9" ht="27.75" customHeight="1">
      <c r="A76" s="93" t="s">
        <v>151</v>
      </c>
      <c r="B76" s="104" t="s">
        <v>62</v>
      </c>
      <c r="C76" s="231"/>
      <c r="D76" s="22" t="s">
        <v>21</v>
      </c>
      <c r="E76" s="22" t="s">
        <v>37</v>
      </c>
      <c r="F76" s="22" t="s">
        <v>72</v>
      </c>
      <c r="G76" s="91" t="s">
        <v>25</v>
      </c>
      <c r="H76" s="90">
        <v>40</v>
      </c>
      <c r="I76" s="90">
        <v>15</v>
      </c>
    </row>
    <row r="77" spans="1:9" ht="27.75" customHeight="1" thickBot="1">
      <c r="A77" s="128" t="s">
        <v>152</v>
      </c>
      <c r="B77" s="134" t="s">
        <v>64</v>
      </c>
      <c r="C77" s="239"/>
      <c r="D77" s="129" t="s">
        <v>21</v>
      </c>
      <c r="E77" s="129" t="s">
        <v>37</v>
      </c>
      <c r="F77" s="129" t="s">
        <v>72</v>
      </c>
      <c r="G77" s="130" t="s">
        <v>25</v>
      </c>
      <c r="H77" s="132">
        <v>28.6</v>
      </c>
      <c r="I77" s="132">
        <v>25</v>
      </c>
    </row>
    <row r="78" spans="1:9" ht="13.5" thickTop="1">
      <c r="A78" s="205" t="s">
        <v>10</v>
      </c>
      <c r="B78" s="205" t="s">
        <v>65</v>
      </c>
      <c r="C78" s="133" t="s">
        <v>145</v>
      </c>
      <c r="D78" s="135"/>
      <c r="E78" s="135"/>
      <c r="F78" s="135"/>
      <c r="G78" s="110"/>
      <c r="H78" s="125">
        <f>SUM(H79)</f>
        <v>512.64</v>
      </c>
      <c r="I78" s="125">
        <f>SUM(I79)</f>
        <v>270</v>
      </c>
    </row>
    <row r="79" spans="1:9" ht="39.75" customHeight="1" thickBot="1">
      <c r="A79" s="206"/>
      <c r="B79" s="207"/>
      <c r="C79" s="154"/>
      <c r="D79" s="146" t="s">
        <v>21</v>
      </c>
      <c r="E79" s="146"/>
      <c r="F79" s="146"/>
      <c r="G79" s="147" t="s">
        <v>25</v>
      </c>
      <c r="H79" s="148">
        <f>SUM(H81,H82,H83,H84,H85)</f>
        <v>512.64</v>
      </c>
      <c r="I79" s="148">
        <f>SUM(I81,I82,I83,I84,I85)</f>
        <v>270</v>
      </c>
    </row>
    <row r="80" spans="1:12" ht="15" customHeight="1" hidden="1">
      <c r="A80" s="120" t="s">
        <v>130</v>
      </c>
      <c r="B80" s="153" t="s">
        <v>66</v>
      </c>
      <c r="C80" s="133"/>
      <c r="D80" s="25" t="s">
        <v>9</v>
      </c>
      <c r="E80" s="25" t="s">
        <v>38</v>
      </c>
      <c r="F80" s="25" t="s">
        <v>72</v>
      </c>
      <c r="G80" s="119" t="s">
        <v>25</v>
      </c>
      <c r="H80" s="122">
        <v>10</v>
      </c>
      <c r="I80" s="122">
        <v>10</v>
      </c>
      <c r="L80" s="9"/>
    </row>
    <row r="81" spans="1:12" ht="51.75" thickTop="1">
      <c r="A81" s="93" t="s">
        <v>39</v>
      </c>
      <c r="B81" s="105" t="s">
        <v>58</v>
      </c>
      <c r="C81" s="105"/>
      <c r="D81" s="22" t="s">
        <v>9</v>
      </c>
      <c r="E81" s="22" t="s">
        <v>38</v>
      </c>
      <c r="F81" s="22" t="s">
        <v>72</v>
      </c>
      <c r="G81" s="91" t="s">
        <v>25</v>
      </c>
      <c r="H81" s="90">
        <v>45</v>
      </c>
      <c r="I81" s="90">
        <v>30</v>
      </c>
      <c r="L81" s="9"/>
    </row>
    <row r="82" spans="1:12" ht="51">
      <c r="A82" s="93" t="s">
        <v>153</v>
      </c>
      <c r="B82" s="105" t="s">
        <v>103</v>
      </c>
      <c r="C82" s="105" t="s">
        <v>70</v>
      </c>
      <c r="D82" s="22"/>
      <c r="E82" s="22" t="s">
        <v>38</v>
      </c>
      <c r="F82" s="22" t="s">
        <v>72</v>
      </c>
      <c r="G82" s="91" t="s">
        <v>25</v>
      </c>
      <c r="H82" s="90">
        <v>432.64</v>
      </c>
      <c r="I82" s="90">
        <v>190</v>
      </c>
      <c r="L82" s="9"/>
    </row>
    <row r="83" spans="1:9" ht="51">
      <c r="A83" s="93" t="s">
        <v>154</v>
      </c>
      <c r="B83" s="105" t="s">
        <v>59</v>
      </c>
      <c r="C83" s="105" t="s">
        <v>71</v>
      </c>
      <c r="D83" s="22" t="s">
        <v>9</v>
      </c>
      <c r="E83" s="22" t="s">
        <v>38</v>
      </c>
      <c r="F83" s="22" t="s">
        <v>72</v>
      </c>
      <c r="G83" s="91" t="s">
        <v>25</v>
      </c>
      <c r="H83" s="90">
        <v>5</v>
      </c>
      <c r="I83" s="90">
        <v>20</v>
      </c>
    </row>
    <row r="84" spans="1:9" ht="25.5">
      <c r="A84" s="93" t="s">
        <v>155</v>
      </c>
      <c r="B84" s="105" t="s">
        <v>67</v>
      </c>
      <c r="C84" s="105" t="s">
        <v>131</v>
      </c>
      <c r="D84" s="22" t="s">
        <v>9</v>
      </c>
      <c r="E84" s="22" t="s">
        <v>38</v>
      </c>
      <c r="F84" s="22" t="s">
        <v>72</v>
      </c>
      <c r="G84" s="91" t="s">
        <v>25</v>
      </c>
      <c r="H84" s="90">
        <v>20</v>
      </c>
      <c r="I84" s="90">
        <v>20</v>
      </c>
    </row>
    <row r="85" spans="1:9" ht="114.75">
      <c r="A85" s="93" t="s">
        <v>156</v>
      </c>
      <c r="B85" s="137" t="s">
        <v>149</v>
      </c>
      <c r="C85" s="105" t="s">
        <v>70</v>
      </c>
      <c r="D85" s="22" t="s">
        <v>21</v>
      </c>
      <c r="E85" s="22" t="s">
        <v>38</v>
      </c>
      <c r="F85" s="22" t="s">
        <v>72</v>
      </c>
      <c r="G85" s="91" t="s">
        <v>25</v>
      </c>
      <c r="H85" s="138">
        <v>10</v>
      </c>
      <c r="I85" s="138">
        <v>10</v>
      </c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49.5" customHeight="1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  <row r="107" ht="12.75">
      <c r="C107" s="28"/>
    </row>
    <row r="108" ht="12.75">
      <c r="C108" s="28"/>
    </row>
  </sheetData>
  <sheetProtection/>
  <mergeCells count="81">
    <mergeCell ref="A45:A47"/>
    <mergeCell ref="B45:B47"/>
    <mergeCell ref="A62:A63"/>
    <mergeCell ref="B62:B63"/>
    <mergeCell ref="A69:A72"/>
    <mergeCell ref="G70:G71"/>
    <mergeCell ref="C70:C72"/>
    <mergeCell ref="B59:B60"/>
    <mergeCell ref="A36:A37"/>
    <mergeCell ref="B36:B37"/>
    <mergeCell ref="C75:C77"/>
    <mergeCell ref="C45:C47"/>
    <mergeCell ref="A42:A44"/>
    <mergeCell ref="B42:B44"/>
    <mergeCell ref="C43:C44"/>
    <mergeCell ref="C73:C74"/>
    <mergeCell ref="C36:C37"/>
    <mergeCell ref="B73:B74"/>
    <mergeCell ref="A73:A74"/>
    <mergeCell ref="A59:A60"/>
    <mergeCell ref="A27:A30"/>
    <mergeCell ref="A52:A53"/>
    <mergeCell ref="B52:B53"/>
    <mergeCell ref="A38:A39"/>
    <mergeCell ref="A40:A41"/>
    <mergeCell ref="B40:B41"/>
    <mergeCell ref="B69:B72"/>
    <mergeCell ref="A33:A35"/>
    <mergeCell ref="B33:B35"/>
    <mergeCell ref="A13:A15"/>
    <mergeCell ref="B13:B15"/>
    <mergeCell ref="A23:A26"/>
    <mergeCell ref="B23:B26"/>
    <mergeCell ref="A20:A22"/>
    <mergeCell ref="B20:B22"/>
    <mergeCell ref="H43:H44"/>
    <mergeCell ref="H21:H22"/>
    <mergeCell ref="I21:I22"/>
    <mergeCell ref="C21:C22"/>
    <mergeCell ref="C25:C26"/>
    <mergeCell ref="G21:G22"/>
    <mergeCell ref="A78:A79"/>
    <mergeCell ref="B78:B79"/>
    <mergeCell ref="F31:F32"/>
    <mergeCell ref="E6:G6"/>
    <mergeCell ref="D10:F11"/>
    <mergeCell ref="C23:C24"/>
    <mergeCell ref="A31:A32"/>
    <mergeCell ref="A10:A12"/>
    <mergeCell ref="B10:B12"/>
    <mergeCell ref="A16:A18"/>
    <mergeCell ref="B7:G7"/>
    <mergeCell ref="B8:G8"/>
    <mergeCell ref="B31:B32"/>
    <mergeCell ref="C29:C30"/>
    <mergeCell ref="D21:D22"/>
    <mergeCell ref="E21:E22"/>
    <mergeCell ref="F21:F22"/>
    <mergeCell ref="B27:B30"/>
    <mergeCell ref="B16:B18"/>
    <mergeCell ref="G31:G32"/>
    <mergeCell ref="H70:H71"/>
    <mergeCell ref="I70:I71"/>
    <mergeCell ref="D70:D71"/>
    <mergeCell ref="E70:E71"/>
    <mergeCell ref="F70:F71"/>
    <mergeCell ref="H31:H32"/>
    <mergeCell ref="I31:I32"/>
    <mergeCell ref="D43:D44"/>
    <mergeCell ref="E43:E44"/>
    <mergeCell ref="F43:F44"/>
    <mergeCell ref="B38:B39"/>
    <mergeCell ref="C10:C12"/>
    <mergeCell ref="G10:G12"/>
    <mergeCell ref="I43:I44"/>
    <mergeCell ref="C31:C32"/>
    <mergeCell ref="D31:D32"/>
    <mergeCell ref="E31:E32"/>
    <mergeCell ref="C27:C28"/>
    <mergeCell ref="H10:J11"/>
    <mergeCell ref="G43:G4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00390625" defaultRowHeight="12.75"/>
  <cols>
    <col min="1" max="1" width="15.875" style="0" customWidth="1"/>
    <col min="2" max="2" width="29.75390625" style="0" customWidth="1"/>
    <col min="3" max="3" width="19.375" style="3" customWidth="1"/>
    <col min="4" max="4" width="9.125" style="2" customWidth="1"/>
    <col min="5" max="5" width="11.125" style="2" customWidth="1"/>
    <col min="6" max="6" width="12.375" style="2" customWidth="1"/>
    <col min="7" max="7" width="10.00390625" style="0" customWidth="1"/>
    <col min="8" max="8" width="13.875" style="0" customWidth="1"/>
    <col min="9" max="9" width="15.125" style="0" customWidth="1"/>
    <col min="10" max="10" width="15.625" style="0" customWidth="1"/>
  </cols>
  <sheetData>
    <row r="1" spans="3:10" ht="12.75">
      <c r="C1"/>
      <c r="D1"/>
      <c r="E1"/>
      <c r="G1" s="252" t="s">
        <v>194</v>
      </c>
      <c r="H1" s="252"/>
      <c r="I1" s="253"/>
      <c r="J1" s="254"/>
    </row>
    <row r="2" spans="3:10" ht="12.75">
      <c r="C2"/>
      <c r="D2"/>
      <c r="E2"/>
      <c r="F2" s="2" t="s">
        <v>92</v>
      </c>
      <c r="G2" s="253"/>
      <c r="H2" s="253"/>
      <c r="I2" s="253"/>
      <c r="J2" s="254"/>
    </row>
    <row r="3" spans="3:10" ht="12.75">
      <c r="C3"/>
      <c r="D3"/>
      <c r="E3"/>
      <c r="G3" s="253"/>
      <c r="H3" s="253"/>
      <c r="I3" s="253"/>
      <c r="J3" s="254"/>
    </row>
    <row r="4" spans="3:10" ht="12.75">
      <c r="C4"/>
      <c r="D4"/>
      <c r="E4"/>
      <c r="G4" s="253"/>
      <c r="H4" s="253"/>
      <c r="I4" s="253"/>
      <c r="J4" s="254"/>
    </row>
    <row r="5" spans="3:10" ht="51" customHeight="1">
      <c r="C5"/>
      <c r="D5"/>
      <c r="E5"/>
      <c r="F5"/>
      <c r="G5" s="259" t="s">
        <v>200</v>
      </c>
      <c r="H5" s="259"/>
      <c r="I5" s="259"/>
      <c r="J5" s="259"/>
    </row>
    <row r="6" spans="2:9" ht="12.75">
      <c r="B6" s="249" t="s">
        <v>199</v>
      </c>
      <c r="C6" s="249"/>
      <c r="D6" s="249"/>
      <c r="E6" s="249"/>
      <c r="F6" s="249"/>
      <c r="G6" s="249"/>
      <c r="H6" s="249"/>
      <c r="I6" s="250"/>
    </row>
    <row r="7" spans="2:9" ht="17.25" customHeight="1">
      <c r="B7" s="249"/>
      <c r="C7" s="249"/>
      <c r="D7" s="249"/>
      <c r="E7" s="249"/>
      <c r="F7" s="249"/>
      <c r="G7" s="249"/>
      <c r="H7" s="249"/>
      <c r="I7" s="250"/>
    </row>
    <row r="8" spans="3:6" ht="12.75">
      <c r="C8"/>
      <c r="D8"/>
      <c r="E8"/>
      <c r="F8"/>
    </row>
    <row r="9" spans="1:10" ht="12.75" customHeight="1">
      <c r="A9" s="248" t="s">
        <v>0</v>
      </c>
      <c r="B9" s="248" t="s">
        <v>158</v>
      </c>
      <c r="C9" s="248" t="s">
        <v>68</v>
      </c>
      <c r="D9" s="248" t="s">
        <v>18</v>
      </c>
      <c r="E9" s="256"/>
      <c r="F9" s="256"/>
      <c r="G9" s="248" t="s">
        <v>13</v>
      </c>
      <c r="H9" s="257"/>
      <c r="I9" s="257"/>
      <c r="J9" s="258"/>
    </row>
    <row r="10" spans="1:10" ht="26.25" customHeight="1">
      <c r="A10" s="256"/>
      <c r="B10" s="256"/>
      <c r="C10" s="256"/>
      <c r="D10" s="101" t="s">
        <v>3</v>
      </c>
      <c r="E10" s="101" t="s">
        <v>11</v>
      </c>
      <c r="F10" s="101" t="s">
        <v>159</v>
      </c>
      <c r="G10" s="256"/>
      <c r="H10" s="98">
        <v>2018</v>
      </c>
      <c r="I10" s="98">
        <v>2019</v>
      </c>
      <c r="J10" s="98">
        <v>2020</v>
      </c>
    </row>
    <row r="11" spans="1:10" ht="18" customHeight="1">
      <c r="A11" s="248" t="s">
        <v>5</v>
      </c>
      <c r="B11" s="248" t="s">
        <v>160</v>
      </c>
      <c r="C11" s="101" t="s">
        <v>4</v>
      </c>
      <c r="D11" s="101"/>
      <c r="E11" s="101"/>
      <c r="F11" s="101"/>
      <c r="G11" s="101"/>
      <c r="H11" s="292">
        <f>SUM(H12:H13)</f>
        <v>229151.23227</v>
      </c>
      <c r="I11" s="292">
        <f>SUM(I12:I13)</f>
        <v>224245.43227</v>
      </c>
      <c r="J11" s="292">
        <f>SUM(J12:J13)</f>
        <v>223239.53527</v>
      </c>
    </row>
    <row r="12" spans="1:10" ht="12.75">
      <c r="A12" s="256"/>
      <c r="B12" s="256"/>
      <c r="C12" s="101" t="s">
        <v>25</v>
      </c>
      <c r="D12" s="101"/>
      <c r="E12" s="101"/>
      <c r="F12" s="101"/>
      <c r="G12" s="101"/>
      <c r="H12" s="292">
        <f>H15+H31+H67+H69</f>
        <v>91928.23227000001</v>
      </c>
      <c r="I12" s="292">
        <f>I15+I31+I67+I69</f>
        <v>87022.43226999999</v>
      </c>
      <c r="J12" s="292">
        <f>J15+J31+J67+J69</f>
        <v>86016.53227</v>
      </c>
    </row>
    <row r="13" spans="1:10" ht="12.75">
      <c r="A13" s="256"/>
      <c r="B13" s="256"/>
      <c r="C13" s="101" t="s">
        <v>26</v>
      </c>
      <c r="D13" s="101"/>
      <c r="E13" s="101"/>
      <c r="F13" s="101"/>
      <c r="G13" s="101"/>
      <c r="H13" s="292">
        <f>H16+H32</f>
        <v>137223</v>
      </c>
      <c r="I13" s="292">
        <f>SUM(I16,I32,I68)</f>
        <v>137223</v>
      </c>
      <c r="J13" s="292">
        <f>SUM(J16,J32,J68)</f>
        <v>137223.003</v>
      </c>
    </row>
    <row r="14" spans="1:10" ht="18" customHeight="1">
      <c r="A14" s="248" t="s">
        <v>161</v>
      </c>
      <c r="B14" s="248" t="s">
        <v>162</v>
      </c>
      <c r="C14" s="101" t="s">
        <v>4</v>
      </c>
      <c r="D14" s="101"/>
      <c r="E14" s="101"/>
      <c r="F14" s="101"/>
      <c r="G14" s="101"/>
      <c r="H14" s="292">
        <f>SUM(H15:H16)</f>
        <v>100030.87577</v>
      </c>
      <c r="I14" s="292">
        <f>SUM(I15:I16)</f>
        <v>98025.07577</v>
      </c>
      <c r="J14" s="292">
        <f>SUM(J15:J16)</f>
        <v>98019.17877</v>
      </c>
    </row>
    <row r="15" spans="1:10" ht="12.75">
      <c r="A15" s="256"/>
      <c r="B15" s="256"/>
      <c r="C15" s="101" t="s">
        <v>25</v>
      </c>
      <c r="D15" s="101"/>
      <c r="E15" s="101"/>
      <c r="F15" s="101"/>
      <c r="G15" s="101" t="s">
        <v>25</v>
      </c>
      <c r="H15" s="292">
        <f>SUM(H17,H18,H21,H23,H25,H27)</f>
        <v>68666.87577</v>
      </c>
      <c r="I15" s="292">
        <f>SUM(I17,I18,I21,I23,I25,I27)</f>
        <v>66661.07577</v>
      </c>
      <c r="J15" s="292">
        <f>SUM(J17,J18,J21,J23,J25,J27)</f>
        <v>66655.17577</v>
      </c>
    </row>
    <row r="16" spans="1:10" ht="12.75">
      <c r="A16" s="256"/>
      <c r="B16" s="256"/>
      <c r="C16" s="101" t="s">
        <v>26</v>
      </c>
      <c r="D16" s="101"/>
      <c r="E16" s="101"/>
      <c r="F16" s="101"/>
      <c r="G16" s="101" t="s">
        <v>26</v>
      </c>
      <c r="H16" s="292">
        <f>SUM(H19,H20,H22,H24,H26,H28,H29)</f>
        <v>31364</v>
      </c>
      <c r="I16" s="292">
        <f>SUM(I19,I20,I22,I24,I26,I28,I29)</f>
        <v>31364</v>
      </c>
      <c r="J16" s="292">
        <f>SUM(J19,J20,J22,J24,J26,J28,J29)</f>
        <v>31364.003</v>
      </c>
    </row>
    <row r="17" spans="1:10" ht="52.5" customHeight="1">
      <c r="A17" s="180" t="s">
        <v>15</v>
      </c>
      <c r="B17" s="180" t="s">
        <v>163</v>
      </c>
      <c r="C17" s="164" t="s">
        <v>142</v>
      </c>
      <c r="D17" s="161" t="s">
        <v>9</v>
      </c>
      <c r="E17" s="161" t="s">
        <v>22</v>
      </c>
      <c r="F17" s="93">
        <v>411011160</v>
      </c>
      <c r="G17" s="93" t="s">
        <v>25</v>
      </c>
      <c r="H17" s="293">
        <v>44952.87792</v>
      </c>
      <c r="I17" s="293">
        <v>43699.97792</v>
      </c>
      <c r="J17" s="293">
        <v>43699.97792</v>
      </c>
    </row>
    <row r="18" spans="1:10" ht="36.75" customHeight="1">
      <c r="A18" s="168"/>
      <c r="B18" s="168"/>
      <c r="C18" s="93" t="s">
        <v>143</v>
      </c>
      <c r="D18" s="161" t="s">
        <v>9</v>
      </c>
      <c r="E18" s="161" t="s">
        <v>22</v>
      </c>
      <c r="F18" s="93">
        <v>411011160</v>
      </c>
      <c r="G18" s="93" t="s">
        <v>25</v>
      </c>
      <c r="H18" s="293">
        <v>23713.99785</v>
      </c>
      <c r="I18" s="293">
        <v>22961.09785</v>
      </c>
      <c r="J18" s="293">
        <v>22955.19785</v>
      </c>
    </row>
    <row r="19" spans="1:10" ht="49.5" customHeight="1">
      <c r="A19" s="180" t="s">
        <v>16</v>
      </c>
      <c r="B19" s="180" t="s">
        <v>27</v>
      </c>
      <c r="C19" s="164" t="s">
        <v>142</v>
      </c>
      <c r="D19" s="161" t="s">
        <v>21</v>
      </c>
      <c r="E19" s="161" t="s">
        <v>22</v>
      </c>
      <c r="F19" s="161" t="s">
        <v>164</v>
      </c>
      <c r="G19" s="93" t="s">
        <v>26</v>
      </c>
      <c r="H19" s="293">
        <v>22246.823</v>
      </c>
      <c r="I19" s="293">
        <v>22246.823</v>
      </c>
      <c r="J19" s="293">
        <v>22246.823</v>
      </c>
    </row>
    <row r="20" spans="1:10" ht="90" customHeight="1">
      <c r="A20" s="168"/>
      <c r="B20" s="168"/>
      <c r="C20" s="93" t="s">
        <v>143</v>
      </c>
      <c r="D20" s="161" t="s">
        <v>21</v>
      </c>
      <c r="E20" s="161" t="s">
        <v>22</v>
      </c>
      <c r="F20" s="161" t="s">
        <v>164</v>
      </c>
      <c r="G20" s="93" t="s">
        <v>26</v>
      </c>
      <c r="H20" s="293">
        <v>9117.177</v>
      </c>
      <c r="I20" s="293">
        <v>9117.177</v>
      </c>
      <c r="J20" s="293">
        <v>9117.18</v>
      </c>
    </row>
    <row r="21" spans="1:10" ht="15.75" customHeight="1">
      <c r="A21" s="210" t="s">
        <v>108</v>
      </c>
      <c r="B21" s="210" t="s">
        <v>77</v>
      </c>
      <c r="C21" s="210" t="s">
        <v>142</v>
      </c>
      <c r="D21" s="161" t="s">
        <v>9</v>
      </c>
      <c r="E21" s="161" t="s">
        <v>22</v>
      </c>
      <c r="F21" s="161" t="s">
        <v>166</v>
      </c>
      <c r="G21" s="93" t="s">
        <v>25</v>
      </c>
      <c r="H21" s="294">
        <v>0</v>
      </c>
      <c r="I21" s="294">
        <v>0</v>
      </c>
      <c r="J21" s="294">
        <v>0</v>
      </c>
    </row>
    <row r="22" spans="1:10" ht="12.75">
      <c r="A22" s="175"/>
      <c r="B22" s="175"/>
      <c r="C22" s="175"/>
      <c r="D22" s="161" t="s">
        <v>9</v>
      </c>
      <c r="E22" s="161" t="s">
        <v>22</v>
      </c>
      <c r="F22" s="161" t="s">
        <v>167</v>
      </c>
      <c r="G22" s="93" t="s">
        <v>26</v>
      </c>
      <c r="H22" s="294">
        <v>0</v>
      </c>
      <c r="I22" s="294">
        <v>0</v>
      </c>
      <c r="J22" s="294">
        <v>0</v>
      </c>
    </row>
    <row r="23" spans="1:10" ht="19.5" customHeight="1">
      <c r="A23" s="175"/>
      <c r="B23" s="175"/>
      <c r="C23" s="210" t="s">
        <v>143</v>
      </c>
      <c r="D23" s="161" t="s">
        <v>9</v>
      </c>
      <c r="E23" s="161" t="s">
        <v>22</v>
      </c>
      <c r="F23" s="161" t="s">
        <v>166</v>
      </c>
      <c r="G23" s="93" t="s">
        <v>25</v>
      </c>
      <c r="H23" s="294">
        <v>0</v>
      </c>
      <c r="I23" s="294">
        <v>0</v>
      </c>
      <c r="J23" s="294">
        <v>0</v>
      </c>
    </row>
    <row r="24" spans="1:10" ht="15.75" customHeight="1">
      <c r="A24" s="175"/>
      <c r="B24" s="175"/>
      <c r="C24" s="175"/>
      <c r="D24" s="161" t="s">
        <v>9</v>
      </c>
      <c r="E24" s="161" t="s">
        <v>22</v>
      </c>
      <c r="F24" s="161" t="s">
        <v>167</v>
      </c>
      <c r="G24" s="93" t="s">
        <v>26</v>
      </c>
      <c r="H24" s="294">
        <v>0</v>
      </c>
      <c r="I24" s="294">
        <v>0</v>
      </c>
      <c r="J24" s="294">
        <v>0</v>
      </c>
    </row>
    <row r="25" spans="1:10" ht="41.25" customHeight="1">
      <c r="A25" s="210" t="s">
        <v>165</v>
      </c>
      <c r="B25" s="210" t="s">
        <v>104</v>
      </c>
      <c r="C25" s="210" t="s">
        <v>142</v>
      </c>
      <c r="D25" s="161" t="s">
        <v>9</v>
      </c>
      <c r="E25" s="161" t="s">
        <v>22</v>
      </c>
      <c r="F25" s="161" t="s">
        <v>166</v>
      </c>
      <c r="G25" s="93" t="s">
        <v>25</v>
      </c>
      <c r="H25" s="294">
        <v>0</v>
      </c>
      <c r="I25" s="294">
        <v>0</v>
      </c>
      <c r="J25" s="294">
        <v>0</v>
      </c>
    </row>
    <row r="26" spans="1:10" ht="39.75" customHeight="1">
      <c r="A26" s="175"/>
      <c r="B26" s="175"/>
      <c r="C26" s="175"/>
      <c r="D26" s="161" t="s">
        <v>9</v>
      </c>
      <c r="E26" s="161" t="s">
        <v>22</v>
      </c>
      <c r="F26" s="161" t="s">
        <v>167</v>
      </c>
      <c r="G26" s="93" t="s">
        <v>26</v>
      </c>
      <c r="H26" s="294">
        <v>0</v>
      </c>
      <c r="I26" s="294">
        <v>0</v>
      </c>
      <c r="J26" s="294">
        <v>0</v>
      </c>
    </row>
    <row r="27" spans="1:10" ht="24.75" customHeight="1">
      <c r="A27" s="175"/>
      <c r="B27" s="175"/>
      <c r="C27" s="210" t="s">
        <v>143</v>
      </c>
      <c r="D27" s="161" t="s">
        <v>9</v>
      </c>
      <c r="E27" s="161" t="s">
        <v>22</v>
      </c>
      <c r="F27" s="161" t="s">
        <v>166</v>
      </c>
      <c r="G27" s="93" t="s">
        <v>25</v>
      </c>
      <c r="H27" s="294">
        <v>0</v>
      </c>
      <c r="I27" s="294">
        <v>0</v>
      </c>
      <c r="J27" s="294">
        <v>0</v>
      </c>
    </row>
    <row r="28" spans="1:10" ht="36" customHeight="1">
      <c r="A28" s="175"/>
      <c r="B28" s="175"/>
      <c r="C28" s="175"/>
      <c r="D28" s="161" t="s">
        <v>9</v>
      </c>
      <c r="E28" s="161" t="s">
        <v>22</v>
      </c>
      <c r="F28" s="161" t="s">
        <v>167</v>
      </c>
      <c r="G28" s="93" t="s">
        <v>26</v>
      </c>
      <c r="H28" s="162"/>
      <c r="I28" s="162"/>
      <c r="J28" s="162"/>
    </row>
    <row r="29" spans="1:10" ht="163.5" customHeight="1">
      <c r="A29" s="93" t="s">
        <v>168</v>
      </c>
      <c r="B29" s="93" t="s">
        <v>109</v>
      </c>
      <c r="C29" s="93" t="s">
        <v>143</v>
      </c>
      <c r="D29" s="161" t="s">
        <v>21</v>
      </c>
      <c r="E29" s="161" t="s">
        <v>22</v>
      </c>
      <c r="F29" s="161" t="s">
        <v>169</v>
      </c>
      <c r="G29" s="93" t="s">
        <v>26</v>
      </c>
      <c r="H29" s="295">
        <v>0</v>
      </c>
      <c r="I29" s="295">
        <v>0</v>
      </c>
      <c r="J29" s="295">
        <v>0</v>
      </c>
    </row>
    <row r="30" spans="1:10" ht="18" customHeight="1">
      <c r="A30" s="248" t="s">
        <v>19</v>
      </c>
      <c r="B30" s="248" t="s">
        <v>29</v>
      </c>
      <c r="C30" s="101" t="s">
        <v>4</v>
      </c>
      <c r="D30" s="161"/>
      <c r="E30" s="161"/>
      <c r="F30" s="161"/>
      <c r="G30" s="93"/>
      <c r="H30" s="296">
        <f>H31+H32</f>
        <v>127955.8565</v>
      </c>
      <c r="I30" s="296">
        <f>I31+I32</f>
        <v>125055.8565</v>
      </c>
      <c r="J30" s="296">
        <f>J31+J32</f>
        <v>124055.8565</v>
      </c>
    </row>
    <row r="31" spans="1:10" ht="18.75" customHeight="1">
      <c r="A31" s="256"/>
      <c r="B31" s="256"/>
      <c r="C31" s="101" t="s">
        <v>25</v>
      </c>
      <c r="D31" s="161"/>
      <c r="E31" s="161"/>
      <c r="F31" s="161"/>
      <c r="G31" s="101" t="s">
        <v>25</v>
      </c>
      <c r="H31" s="296">
        <f>H33+H45+H47+H55</f>
        <v>22096.8565</v>
      </c>
      <c r="I31" s="296">
        <f>I33+I45+I47+I55</f>
        <v>19196.8565</v>
      </c>
      <c r="J31" s="296">
        <f>J33+J45+J47+J55</f>
        <v>18196.8565</v>
      </c>
    </row>
    <row r="32" spans="1:10" ht="18" customHeight="1">
      <c r="A32" s="256"/>
      <c r="B32" s="256"/>
      <c r="C32" s="101" t="s">
        <v>26</v>
      </c>
      <c r="D32" s="161"/>
      <c r="E32" s="161"/>
      <c r="F32" s="161"/>
      <c r="G32" s="101" t="s">
        <v>26</v>
      </c>
      <c r="H32" s="296">
        <f>SUM(H34,H36,H38,H40)</f>
        <v>105859</v>
      </c>
      <c r="I32" s="296">
        <f>SUM(I34,I36,I38,I40)</f>
        <v>105859</v>
      </c>
      <c r="J32" s="296">
        <f>SUM(J34,J36,J38,J40)</f>
        <v>105859</v>
      </c>
    </row>
    <row r="33" spans="1:10" ht="31.5" customHeight="1">
      <c r="A33" s="210" t="s">
        <v>170</v>
      </c>
      <c r="B33" s="210" t="s">
        <v>30</v>
      </c>
      <c r="C33" s="180" t="s">
        <v>171</v>
      </c>
      <c r="D33" s="161" t="s">
        <v>9</v>
      </c>
      <c r="E33" s="161" t="s">
        <v>31</v>
      </c>
      <c r="F33" s="161" t="s">
        <v>180</v>
      </c>
      <c r="G33" s="93" t="s">
        <v>25</v>
      </c>
      <c r="H33" s="295">
        <v>20424.3565</v>
      </c>
      <c r="I33" s="295">
        <v>17524.3565</v>
      </c>
      <c r="J33" s="295">
        <v>16524.3565</v>
      </c>
    </row>
    <row r="34" spans="1:10" ht="36" customHeight="1">
      <c r="A34" s="175"/>
      <c r="B34" s="175"/>
      <c r="C34" s="168"/>
      <c r="D34" s="161"/>
      <c r="E34" s="161"/>
      <c r="F34" s="161"/>
      <c r="G34" s="93" t="s">
        <v>26</v>
      </c>
      <c r="H34" s="295"/>
      <c r="I34" s="295"/>
      <c r="J34" s="295"/>
    </row>
    <row r="35" spans="1:10" ht="54" customHeight="1">
      <c r="A35" s="210" t="s">
        <v>41</v>
      </c>
      <c r="B35" s="210" t="s">
        <v>43</v>
      </c>
      <c r="C35" s="180" t="s">
        <v>171</v>
      </c>
      <c r="D35" s="161"/>
      <c r="E35" s="161"/>
      <c r="F35" s="161"/>
      <c r="G35" s="93" t="s">
        <v>25</v>
      </c>
      <c r="H35" s="295"/>
      <c r="I35" s="295"/>
      <c r="J35" s="295"/>
    </row>
    <row r="36" spans="1:10" ht="113.25" customHeight="1">
      <c r="A36" s="175"/>
      <c r="B36" s="175"/>
      <c r="C36" s="168"/>
      <c r="D36" s="161" t="s">
        <v>9</v>
      </c>
      <c r="E36" s="161" t="s">
        <v>31</v>
      </c>
      <c r="F36" s="161" t="s">
        <v>181</v>
      </c>
      <c r="G36" s="93" t="s">
        <v>26</v>
      </c>
      <c r="H36" s="295">
        <v>96397</v>
      </c>
      <c r="I36" s="295">
        <v>96397</v>
      </c>
      <c r="J36" s="295">
        <v>96397</v>
      </c>
    </row>
    <row r="37" spans="1:10" ht="53.25" customHeight="1">
      <c r="A37" s="210" t="s">
        <v>48</v>
      </c>
      <c r="B37" s="210" t="s">
        <v>110</v>
      </c>
      <c r="C37" s="180" t="s">
        <v>171</v>
      </c>
      <c r="D37" s="161"/>
      <c r="E37" s="161"/>
      <c r="F37" s="161"/>
      <c r="G37" s="93" t="s">
        <v>25</v>
      </c>
      <c r="H37" s="295"/>
      <c r="I37" s="295"/>
      <c r="J37" s="295"/>
    </row>
    <row r="38" spans="1:10" ht="49.5" customHeight="1">
      <c r="A38" s="175"/>
      <c r="B38" s="175"/>
      <c r="C38" s="168"/>
      <c r="D38" s="161" t="s">
        <v>9</v>
      </c>
      <c r="E38" s="161" t="s">
        <v>31</v>
      </c>
      <c r="F38" s="161" t="s">
        <v>182</v>
      </c>
      <c r="G38" s="93" t="s">
        <v>26</v>
      </c>
      <c r="H38" s="295">
        <v>8685</v>
      </c>
      <c r="I38" s="295">
        <v>8685</v>
      </c>
      <c r="J38" s="295">
        <v>8685</v>
      </c>
    </row>
    <row r="39" spans="1:10" ht="90" customHeight="1">
      <c r="A39" s="210" t="s">
        <v>111</v>
      </c>
      <c r="B39" s="210" t="s">
        <v>45</v>
      </c>
      <c r="C39" s="180" t="s">
        <v>171</v>
      </c>
      <c r="D39" s="161"/>
      <c r="E39" s="161"/>
      <c r="F39" s="161"/>
      <c r="G39" s="93" t="s">
        <v>25</v>
      </c>
      <c r="H39" s="295"/>
      <c r="I39" s="295"/>
      <c r="J39" s="295"/>
    </row>
    <row r="40" spans="1:10" ht="42" customHeight="1">
      <c r="A40" s="175"/>
      <c r="B40" s="175"/>
      <c r="C40" s="168"/>
      <c r="D40" s="161" t="s">
        <v>9</v>
      </c>
      <c r="E40" s="161" t="s">
        <v>31</v>
      </c>
      <c r="F40" s="161" t="s">
        <v>183</v>
      </c>
      <c r="G40" s="93" t="s">
        <v>26</v>
      </c>
      <c r="H40" s="295">
        <v>777</v>
      </c>
      <c r="I40" s="295">
        <v>777</v>
      </c>
      <c r="J40" s="295">
        <v>777</v>
      </c>
    </row>
    <row r="41" spans="1:10" ht="21" customHeight="1">
      <c r="A41" s="210" t="s">
        <v>112</v>
      </c>
      <c r="B41" s="210" t="s">
        <v>80</v>
      </c>
      <c r="C41" s="180" t="s">
        <v>171</v>
      </c>
      <c r="D41" s="161"/>
      <c r="E41" s="161"/>
      <c r="F41" s="161"/>
      <c r="G41" s="93" t="s">
        <v>25</v>
      </c>
      <c r="H41" s="295">
        <v>0</v>
      </c>
      <c r="I41" s="295">
        <v>0</v>
      </c>
      <c r="J41" s="295">
        <v>0</v>
      </c>
    </row>
    <row r="42" spans="1:10" ht="23.25" customHeight="1">
      <c r="A42" s="175"/>
      <c r="B42" s="175"/>
      <c r="C42" s="168"/>
      <c r="D42" s="161"/>
      <c r="E42" s="161"/>
      <c r="F42" s="161"/>
      <c r="G42" s="93" t="s">
        <v>26</v>
      </c>
      <c r="H42" s="295">
        <v>0</v>
      </c>
      <c r="I42" s="295">
        <v>0</v>
      </c>
      <c r="J42" s="295">
        <v>0</v>
      </c>
    </row>
    <row r="43" spans="1:10" ht="12.75">
      <c r="A43" s="233" t="s">
        <v>124</v>
      </c>
      <c r="B43" s="210" t="s">
        <v>172</v>
      </c>
      <c r="C43" s="180" t="s">
        <v>171</v>
      </c>
      <c r="D43" s="161"/>
      <c r="E43" s="161"/>
      <c r="F43" s="161"/>
      <c r="G43" s="93" t="s">
        <v>25</v>
      </c>
      <c r="H43" s="295"/>
      <c r="I43" s="295"/>
      <c r="J43" s="295"/>
    </row>
    <row r="44" spans="1:10" ht="15.75" customHeight="1">
      <c r="A44" s="251"/>
      <c r="B44" s="175"/>
      <c r="C44" s="168"/>
      <c r="D44" s="161" t="s">
        <v>9</v>
      </c>
      <c r="E44" s="161" t="s">
        <v>38</v>
      </c>
      <c r="F44" s="161" t="s">
        <v>186</v>
      </c>
      <c r="G44" s="93" t="s">
        <v>26</v>
      </c>
      <c r="H44" s="295"/>
      <c r="I44" s="295"/>
      <c r="J44" s="295"/>
    </row>
    <row r="45" spans="1:10" ht="34.5" customHeight="1">
      <c r="A45" s="233" t="s">
        <v>125</v>
      </c>
      <c r="B45" s="210" t="s">
        <v>173</v>
      </c>
      <c r="C45" s="210" t="s">
        <v>171</v>
      </c>
      <c r="D45" s="18" t="s">
        <v>197</v>
      </c>
      <c r="E45" s="161" t="s">
        <v>38</v>
      </c>
      <c r="F45" s="161" t="s">
        <v>192</v>
      </c>
      <c r="G45" s="93" t="s">
        <v>25</v>
      </c>
      <c r="H45" s="295">
        <v>15</v>
      </c>
      <c r="I45" s="295">
        <v>15</v>
      </c>
      <c r="J45" s="295">
        <v>15</v>
      </c>
    </row>
    <row r="46" spans="1:10" ht="33.75" customHeight="1">
      <c r="A46" s="251"/>
      <c r="B46" s="175"/>
      <c r="C46" s="175"/>
      <c r="D46" s="161"/>
      <c r="E46" s="161"/>
      <c r="F46" s="161"/>
      <c r="G46" s="93" t="s">
        <v>26</v>
      </c>
      <c r="H46" s="295"/>
      <c r="I46" s="295"/>
      <c r="J46" s="295"/>
    </row>
    <row r="47" spans="1:10" ht="52.5" customHeight="1">
      <c r="A47" s="255" t="s">
        <v>126</v>
      </c>
      <c r="B47" s="210" t="s">
        <v>101</v>
      </c>
      <c r="C47" s="180" t="s">
        <v>122</v>
      </c>
      <c r="D47" s="18" t="s">
        <v>9</v>
      </c>
      <c r="E47" s="161" t="s">
        <v>38</v>
      </c>
      <c r="F47" s="161" t="s">
        <v>198</v>
      </c>
      <c r="G47" s="93" t="s">
        <v>25</v>
      </c>
      <c r="H47" s="295">
        <v>30</v>
      </c>
      <c r="I47" s="295">
        <v>30</v>
      </c>
      <c r="J47" s="295">
        <v>30</v>
      </c>
    </row>
    <row r="48" spans="1:10" ht="39.75" customHeight="1">
      <c r="A48" s="251"/>
      <c r="B48" s="175"/>
      <c r="C48" s="168"/>
      <c r="D48" s="161"/>
      <c r="E48" s="161"/>
      <c r="F48" s="161"/>
      <c r="G48" s="93" t="s">
        <v>26</v>
      </c>
      <c r="H48" s="295"/>
      <c r="I48" s="295"/>
      <c r="J48" s="295"/>
    </row>
    <row r="49" spans="1:10" ht="39.75" customHeight="1">
      <c r="A49" s="233" t="s">
        <v>174</v>
      </c>
      <c r="B49" s="210" t="s">
        <v>148</v>
      </c>
      <c r="C49" s="210" t="s">
        <v>171</v>
      </c>
      <c r="D49" s="161" t="s">
        <v>9</v>
      </c>
      <c r="E49" s="161" t="s">
        <v>38</v>
      </c>
      <c r="F49" s="161" t="s">
        <v>191</v>
      </c>
      <c r="G49" s="93" t="s">
        <v>25</v>
      </c>
      <c r="H49" s="295"/>
      <c r="I49" s="295"/>
      <c r="J49" s="295"/>
    </row>
    <row r="50" spans="1:10" ht="27.75" customHeight="1">
      <c r="A50" s="251"/>
      <c r="B50" s="175"/>
      <c r="C50" s="175"/>
      <c r="D50" s="161" t="s">
        <v>9</v>
      </c>
      <c r="E50" s="161" t="s">
        <v>38</v>
      </c>
      <c r="F50" s="161" t="s">
        <v>187</v>
      </c>
      <c r="G50" s="93" t="s">
        <v>26</v>
      </c>
      <c r="H50" s="295"/>
      <c r="I50" s="295"/>
      <c r="J50" s="295"/>
    </row>
    <row r="51" spans="1:10" ht="30.75" customHeight="1">
      <c r="A51" s="233" t="s">
        <v>147</v>
      </c>
      <c r="B51" s="210" t="s">
        <v>203</v>
      </c>
      <c r="C51" s="210" t="s">
        <v>171</v>
      </c>
      <c r="D51" s="161" t="s">
        <v>9</v>
      </c>
      <c r="E51" s="161" t="s">
        <v>31</v>
      </c>
      <c r="F51" s="161" t="s">
        <v>184</v>
      </c>
      <c r="G51" s="93" t="s">
        <v>25</v>
      </c>
      <c r="H51" s="295">
        <v>0</v>
      </c>
      <c r="I51" s="295">
        <v>0</v>
      </c>
      <c r="J51" s="295">
        <v>0</v>
      </c>
    </row>
    <row r="52" spans="1:10" ht="21.75" customHeight="1">
      <c r="A52" s="251"/>
      <c r="B52" s="175"/>
      <c r="C52" s="175"/>
      <c r="D52" s="161" t="s">
        <v>9</v>
      </c>
      <c r="E52" s="161" t="s">
        <v>31</v>
      </c>
      <c r="F52" s="161" t="s">
        <v>185</v>
      </c>
      <c r="G52" s="93" t="s">
        <v>26</v>
      </c>
      <c r="H52" s="295">
        <v>0</v>
      </c>
      <c r="I52" s="295">
        <v>0</v>
      </c>
      <c r="J52" s="295">
        <v>0</v>
      </c>
    </row>
    <row r="53" spans="1:10" ht="12.75">
      <c r="A53" s="233" t="s">
        <v>146</v>
      </c>
      <c r="B53" s="210" t="s">
        <v>106</v>
      </c>
      <c r="C53" s="210" t="s">
        <v>171</v>
      </c>
      <c r="D53" s="161"/>
      <c r="E53" s="161"/>
      <c r="F53" s="161"/>
      <c r="G53" s="93" t="s">
        <v>25</v>
      </c>
      <c r="H53" s="295"/>
      <c r="I53" s="295"/>
      <c r="J53" s="295"/>
    </row>
    <row r="54" spans="1:10" ht="53.25" customHeight="1">
      <c r="A54" s="251"/>
      <c r="B54" s="175"/>
      <c r="C54" s="175"/>
      <c r="D54" s="161"/>
      <c r="E54" s="161"/>
      <c r="F54" s="161"/>
      <c r="G54" s="93" t="s">
        <v>26</v>
      </c>
      <c r="H54" s="295"/>
      <c r="I54" s="295"/>
      <c r="J54" s="295"/>
    </row>
    <row r="55" spans="1:10" ht="39.75" customHeight="1">
      <c r="A55" s="210" t="s">
        <v>113</v>
      </c>
      <c r="B55" s="210" t="s">
        <v>49</v>
      </c>
      <c r="C55" s="93"/>
      <c r="D55" s="161"/>
      <c r="E55" s="161"/>
      <c r="F55" s="161"/>
      <c r="G55" s="93" t="s">
        <v>25</v>
      </c>
      <c r="H55" s="295">
        <f>SUM(H57:H65)</f>
        <v>1627.5</v>
      </c>
      <c r="I55" s="295">
        <f>SUM(I57:I65)</f>
        <v>1627.5</v>
      </c>
      <c r="J55" s="295">
        <f>SUM(J57:J65)</f>
        <v>1627.5</v>
      </c>
    </row>
    <row r="56" spans="1:10" ht="27.75" customHeight="1">
      <c r="A56" s="175"/>
      <c r="B56" s="175"/>
      <c r="C56" s="93"/>
      <c r="D56" s="163"/>
      <c r="E56" s="161"/>
      <c r="F56" s="161"/>
      <c r="G56" s="93" t="s">
        <v>26</v>
      </c>
      <c r="H56" s="295"/>
      <c r="I56" s="295"/>
      <c r="J56" s="295"/>
    </row>
    <row r="57" spans="1:10" ht="27.75" customHeight="1">
      <c r="A57" s="233" t="s">
        <v>114</v>
      </c>
      <c r="B57" s="210" t="s">
        <v>196</v>
      </c>
      <c r="C57" s="93" t="s">
        <v>171</v>
      </c>
      <c r="D57" s="18" t="s">
        <v>9</v>
      </c>
      <c r="E57" s="161" t="s">
        <v>38</v>
      </c>
      <c r="F57" s="161" t="s">
        <v>192</v>
      </c>
      <c r="G57" s="93" t="s">
        <v>25</v>
      </c>
      <c r="H57" s="295">
        <v>166</v>
      </c>
      <c r="I57" s="295">
        <v>166</v>
      </c>
      <c r="J57" s="295">
        <v>166</v>
      </c>
    </row>
    <row r="58" spans="1:10" ht="25.5">
      <c r="A58" s="251"/>
      <c r="B58" s="175"/>
      <c r="C58" s="93" t="s">
        <v>141</v>
      </c>
      <c r="D58" s="163"/>
      <c r="E58" s="161"/>
      <c r="F58" s="161"/>
      <c r="G58" s="93" t="s">
        <v>25</v>
      </c>
      <c r="H58" s="295">
        <v>0</v>
      </c>
      <c r="I58" s="295">
        <v>0</v>
      </c>
      <c r="J58" s="295">
        <v>0</v>
      </c>
    </row>
    <row r="59" spans="1:10" ht="38.25">
      <c r="A59" s="251"/>
      <c r="B59" s="175"/>
      <c r="C59" s="93" t="s">
        <v>122</v>
      </c>
      <c r="D59" s="18" t="s">
        <v>9</v>
      </c>
      <c r="E59" s="161" t="s">
        <v>38</v>
      </c>
      <c r="F59" s="161" t="s">
        <v>198</v>
      </c>
      <c r="G59" s="93" t="s">
        <v>25</v>
      </c>
      <c r="H59" s="295">
        <v>442.5</v>
      </c>
      <c r="I59" s="295">
        <v>442.5</v>
      </c>
      <c r="J59" s="295">
        <v>442.5</v>
      </c>
    </row>
    <row r="60" spans="1:10" ht="38.25" customHeight="1">
      <c r="A60" s="225" t="s">
        <v>115</v>
      </c>
      <c r="B60" s="180" t="s">
        <v>175</v>
      </c>
      <c r="C60" s="93" t="s">
        <v>141</v>
      </c>
      <c r="D60" s="18" t="s">
        <v>9</v>
      </c>
      <c r="E60" s="161" t="s">
        <v>38</v>
      </c>
      <c r="F60" s="161" t="s">
        <v>198</v>
      </c>
      <c r="G60" s="93" t="s">
        <v>25</v>
      </c>
      <c r="H60" s="295">
        <v>214</v>
      </c>
      <c r="I60" s="295">
        <v>214</v>
      </c>
      <c r="J60" s="295">
        <v>214</v>
      </c>
    </row>
    <row r="61" spans="1:10" ht="38.25">
      <c r="A61" s="260"/>
      <c r="B61" s="231"/>
      <c r="C61" s="93" t="s">
        <v>122</v>
      </c>
      <c r="D61" s="18" t="s">
        <v>9</v>
      </c>
      <c r="E61" s="161" t="s">
        <v>38</v>
      </c>
      <c r="F61" s="161" t="s">
        <v>198</v>
      </c>
      <c r="G61" s="93" t="s">
        <v>25</v>
      </c>
      <c r="H61" s="295">
        <v>200</v>
      </c>
      <c r="I61" s="295">
        <v>200</v>
      </c>
      <c r="J61" s="295">
        <v>200</v>
      </c>
    </row>
    <row r="62" spans="1:10" ht="25.5">
      <c r="A62" s="168"/>
      <c r="B62" s="168"/>
      <c r="C62" s="93" t="s">
        <v>171</v>
      </c>
      <c r="D62" s="18" t="s">
        <v>9</v>
      </c>
      <c r="E62" s="161" t="s">
        <v>38</v>
      </c>
      <c r="F62" s="161" t="s">
        <v>192</v>
      </c>
      <c r="G62" s="93" t="s">
        <v>25</v>
      </c>
      <c r="H62" s="295">
        <v>0</v>
      </c>
      <c r="I62" s="295">
        <v>0</v>
      </c>
      <c r="J62" s="295">
        <v>0</v>
      </c>
    </row>
    <row r="63" spans="1:10" ht="38.25">
      <c r="A63" s="116" t="s">
        <v>116</v>
      </c>
      <c r="B63" s="93" t="s">
        <v>75</v>
      </c>
      <c r="C63" s="93" t="s">
        <v>122</v>
      </c>
      <c r="D63" s="18" t="s">
        <v>9</v>
      </c>
      <c r="E63" s="161" t="s">
        <v>38</v>
      </c>
      <c r="F63" s="161" t="s">
        <v>198</v>
      </c>
      <c r="G63" s="93" t="s">
        <v>25</v>
      </c>
      <c r="H63" s="295">
        <v>500</v>
      </c>
      <c r="I63" s="295">
        <v>500</v>
      </c>
      <c r="J63" s="295">
        <v>500</v>
      </c>
    </row>
    <row r="64" spans="1:10" ht="76.5">
      <c r="A64" s="116" t="s">
        <v>117</v>
      </c>
      <c r="B64" s="93" t="s">
        <v>176</v>
      </c>
      <c r="C64" s="93" t="s">
        <v>122</v>
      </c>
      <c r="D64" s="18" t="s">
        <v>9</v>
      </c>
      <c r="E64" s="161" t="s">
        <v>38</v>
      </c>
      <c r="F64" s="161" t="s">
        <v>198</v>
      </c>
      <c r="G64" s="93" t="s">
        <v>25</v>
      </c>
      <c r="H64" s="295">
        <v>60</v>
      </c>
      <c r="I64" s="295">
        <v>60</v>
      </c>
      <c r="J64" s="295">
        <v>60</v>
      </c>
    </row>
    <row r="65" spans="1:10" ht="51">
      <c r="A65" s="116" t="s">
        <v>118</v>
      </c>
      <c r="B65" s="93" t="s">
        <v>102</v>
      </c>
      <c r="C65" s="93" t="s">
        <v>122</v>
      </c>
      <c r="D65" s="18" t="s">
        <v>9</v>
      </c>
      <c r="E65" s="161" t="s">
        <v>38</v>
      </c>
      <c r="F65" s="161" t="s">
        <v>198</v>
      </c>
      <c r="G65" s="93" t="s">
        <v>25</v>
      </c>
      <c r="H65" s="295">
        <v>45</v>
      </c>
      <c r="I65" s="295">
        <v>45</v>
      </c>
      <c r="J65" s="295">
        <v>45</v>
      </c>
    </row>
    <row r="66" spans="1:10" ht="12.75">
      <c r="A66" s="248" t="s">
        <v>7</v>
      </c>
      <c r="B66" s="248" t="s">
        <v>177</v>
      </c>
      <c r="C66" s="248" t="s">
        <v>171</v>
      </c>
      <c r="D66" s="161"/>
      <c r="E66" s="161"/>
      <c r="F66" s="161"/>
      <c r="G66" s="101" t="s">
        <v>4</v>
      </c>
      <c r="H66" s="296">
        <f>SUM(H67:H68)</f>
        <v>600</v>
      </c>
      <c r="I66" s="296">
        <f>SUM(I67:I68)</f>
        <v>600</v>
      </c>
      <c r="J66" s="296">
        <f>SUM(J67:J68)</f>
        <v>600</v>
      </c>
    </row>
    <row r="67" spans="1:10" ht="12.75">
      <c r="A67" s="175"/>
      <c r="B67" s="175"/>
      <c r="C67" s="175"/>
      <c r="D67" s="161" t="s">
        <v>9</v>
      </c>
      <c r="E67" s="161" t="s">
        <v>37</v>
      </c>
      <c r="F67" s="161" t="s">
        <v>178</v>
      </c>
      <c r="G67" s="93" t="s">
        <v>25</v>
      </c>
      <c r="H67" s="295">
        <v>600</v>
      </c>
      <c r="I67" s="295">
        <v>600</v>
      </c>
      <c r="J67" s="295">
        <v>600</v>
      </c>
    </row>
    <row r="68" spans="1:10" ht="12.75">
      <c r="A68" s="175"/>
      <c r="B68" s="175"/>
      <c r="C68" s="175"/>
      <c r="D68" s="161" t="s">
        <v>9</v>
      </c>
      <c r="E68" s="161" t="s">
        <v>37</v>
      </c>
      <c r="F68" s="161" t="s">
        <v>179</v>
      </c>
      <c r="G68" s="93" t="s">
        <v>26</v>
      </c>
      <c r="H68" s="295">
        <v>0</v>
      </c>
      <c r="I68" s="295">
        <v>0</v>
      </c>
      <c r="J68" s="295">
        <v>0</v>
      </c>
    </row>
    <row r="69" spans="1:10" ht="49.5" customHeight="1">
      <c r="A69" s="101" t="s">
        <v>10</v>
      </c>
      <c r="B69" s="101" t="s">
        <v>65</v>
      </c>
      <c r="C69" s="93"/>
      <c r="D69" s="161"/>
      <c r="E69" s="161"/>
      <c r="F69" s="161"/>
      <c r="G69" s="101" t="s">
        <v>193</v>
      </c>
      <c r="H69" s="296">
        <f>SUM(H70:H72)</f>
        <v>564.5</v>
      </c>
      <c r="I69" s="296">
        <f>SUM(I70:I72)</f>
        <v>564.5</v>
      </c>
      <c r="J69" s="296">
        <f>SUM(J70:J72)</f>
        <v>564.5</v>
      </c>
    </row>
    <row r="70" spans="1:10" ht="38.25">
      <c r="A70" s="93" t="s">
        <v>39</v>
      </c>
      <c r="B70" s="93" t="s">
        <v>195</v>
      </c>
      <c r="C70" s="93" t="s">
        <v>171</v>
      </c>
      <c r="D70" s="161" t="s">
        <v>9</v>
      </c>
      <c r="E70" s="161" t="s">
        <v>38</v>
      </c>
      <c r="F70" s="161" t="s">
        <v>188</v>
      </c>
      <c r="G70" s="93" t="s">
        <v>25</v>
      </c>
      <c r="H70" s="295">
        <v>444.5</v>
      </c>
      <c r="I70" s="295">
        <v>444.5</v>
      </c>
      <c r="J70" s="295">
        <v>444.5</v>
      </c>
    </row>
    <row r="71" spans="1:10" ht="38.25">
      <c r="A71" s="210" t="s">
        <v>153</v>
      </c>
      <c r="B71" s="210" t="s">
        <v>189</v>
      </c>
      <c r="C71" s="93" t="s">
        <v>122</v>
      </c>
      <c r="D71" s="161" t="s">
        <v>9</v>
      </c>
      <c r="E71" s="161" t="s">
        <v>38</v>
      </c>
      <c r="F71" s="161" t="s">
        <v>190</v>
      </c>
      <c r="G71" s="93" t="s">
        <v>25</v>
      </c>
      <c r="H71" s="295">
        <v>90</v>
      </c>
      <c r="I71" s="295">
        <v>90</v>
      </c>
      <c r="J71" s="295">
        <v>90</v>
      </c>
    </row>
    <row r="72" spans="1:10" ht="44.25" customHeight="1">
      <c r="A72" s="175"/>
      <c r="B72" s="175"/>
      <c r="C72" s="93" t="s">
        <v>171</v>
      </c>
      <c r="D72" s="161" t="s">
        <v>9</v>
      </c>
      <c r="E72" s="161" t="s">
        <v>38</v>
      </c>
      <c r="F72" s="161" t="s">
        <v>188</v>
      </c>
      <c r="G72" s="93"/>
      <c r="H72" s="295">
        <v>30</v>
      </c>
      <c r="I72" s="295">
        <v>30</v>
      </c>
      <c r="J72" s="295">
        <v>30</v>
      </c>
    </row>
    <row r="73" spans="1:10" s="165" customFormat="1" ht="49.5" customHeight="1">
      <c r="A73" s="224" t="s">
        <v>201</v>
      </c>
      <c r="B73" s="224" t="s">
        <v>202</v>
      </c>
      <c r="C73" s="93" t="s">
        <v>171</v>
      </c>
      <c r="D73" s="161" t="s">
        <v>9</v>
      </c>
      <c r="E73" s="166" t="s">
        <v>38</v>
      </c>
      <c r="F73" s="166" t="s">
        <v>188</v>
      </c>
      <c r="G73" s="101" t="s">
        <v>25</v>
      </c>
      <c r="H73" s="297"/>
      <c r="I73" s="298"/>
      <c r="J73" s="298"/>
    </row>
    <row r="74" spans="1:10" s="165" customFormat="1" ht="49.5" customHeight="1">
      <c r="A74" s="231"/>
      <c r="B74" s="231"/>
      <c r="C74" s="164" t="s">
        <v>142</v>
      </c>
      <c r="D74" s="161" t="s">
        <v>9</v>
      </c>
      <c r="E74" s="166" t="s">
        <v>38</v>
      </c>
      <c r="F74" s="166" t="s">
        <v>166</v>
      </c>
      <c r="G74" s="101" t="s">
        <v>25</v>
      </c>
      <c r="H74" s="297"/>
      <c r="I74" s="298"/>
      <c r="J74" s="298"/>
    </row>
    <row r="75" spans="1:10" s="165" customFormat="1" ht="49.5" customHeight="1">
      <c r="A75" s="168"/>
      <c r="B75" s="168"/>
      <c r="C75" s="93" t="s">
        <v>143</v>
      </c>
      <c r="D75" s="161" t="s">
        <v>9</v>
      </c>
      <c r="E75" s="166" t="s">
        <v>38</v>
      </c>
      <c r="F75" s="166" t="s">
        <v>166</v>
      </c>
      <c r="G75" s="101" t="s">
        <v>25</v>
      </c>
      <c r="H75" s="297"/>
      <c r="I75" s="298"/>
      <c r="J75" s="298"/>
    </row>
    <row r="76" spans="1:10" s="165" customFormat="1" ht="49.5" customHeight="1">
      <c r="A76" s="101"/>
      <c r="B76" s="101"/>
      <c r="C76" s="101"/>
      <c r="D76" s="166"/>
      <c r="E76" s="166"/>
      <c r="F76" s="166"/>
      <c r="G76" s="101"/>
      <c r="H76" s="297"/>
      <c r="I76" s="298"/>
      <c r="J76" s="298"/>
    </row>
    <row r="77" spans="1:10" ht="12.75">
      <c r="A77" s="158"/>
      <c r="B77" s="158"/>
      <c r="C77" s="158"/>
      <c r="D77" s="160"/>
      <c r="E77" s="160"/>
      <c r="F77" s="160"/>
      <c r="G77" s="158"/>
      <c r="H77" s="158"/>
      <c r="I77" s="159"/>
      <c r="J77" s="159"/>
    </row>
    <row r="78" spans="1:9" ht="12.75">
      <c r="A78" s="27"/>
      <c r="B78" s="27"/>
      <c r="C78" s="28"/>
      <c r="D78" s="29"/>
      <c r="E78" s="29"/>
      <c r="F78" s="29"/>
      <c r="G78" s="27"/>
      <c r="H78" s="27"/>
      <c r="I78" s="27"/>
    </row>
    <row r="79" spans="1:9" ht="12.75">
      <c r="A79" s="27"/>
      <c r="B79" s="27"/>
      <c r="C79" s="28"/>
      <c r="D79" s="29"/>
      <c r="E79" s="29"/>
      <c r="F79" s="29"/>
      <c r="G79" s="27"/>
      <c r="H79" s="27"/>
      <c r="I79" s="27"/>
    </row>
    <row r="80" spans="1:9" ht="12.75">
      <c r="A80" s="27"/>
      <c r="B80" s="27"/>
      <c r="C80" s="28"/>
      <c r="D80" s="29"/>
      <c r="E80" s="29"/>
      <c r="F80" s="29"/>
      <c r="G80" s="27"/>
      <c r="H80" s="27"/>
      <c r="I80" s="27"/>
    </row>
    <row r="81" spans="1:9" ht="12.75">
      <c r="A81" s="27"/>
      <c r="B81" s="27"/>
      <c r="C81" s="28"/>
      <c r="D81" s="29"/>
      <c r="E81" s="29"/>
      <c r="F81" s="29"/>
      <c r="G81" s="27"/>
      <c r="H81" s="27"/>
      <c r="I81" s="27"/>
    </row>
    <row r="82" spans="1:9" ht="12.75">
      <c r="A82" s="27"/>
      <c r="B82" s="27"/>
      <c r="C82" s="28"/>
      <c r="D82" s="29"/>
      <c r="E82" s="29"/>
      <c r="F82" s="29"/>
      <c r="G82" s="27"/>
      <c r="H82" s="27"/>
      <c r="I82" s="27"/>
    </row>
    <row r="83" spans="1:9" ht="12.75">
      <c r="A83" s="27"/>
      <c r="B83" s="27"/>
      <c r="C83" s="28"/>
      <c r="D83" s="29"/>
      <c r="E83" s="29"/>
      <c r="F83" s="29"/>
      <c r="G83" s="27"/>
      <c r="H83" s="27"/>
      <c r="I83" s="27"/>
    </row>
    <row r="84" spans="1:9" ht="12.75">
      <c r="A84" s="27"/>
      <c r="B84" s="27"/>
      <c r="C84" s="28"/>
      <c r="D84" s="29"/>
      <c r="E84" s="29"/>
      <c r="F84" s="29"/>
      <c r="G84" s="27"/>
      <c r="H84" s="27"/>
      <c r="I84" s="27"/>
    </row>
    <row r="85" spans="1:9" ht="12.75">
      <c r="A85" s="27"/>
      <c r="B85" s="27"/>
      <c r="C85" s="28"/>
      <c r="D85" s="29"/>
      <c r="E85" s="29"/>
      <c r="F85" s="29"/>
      <c r="G85" s="27"/>
      <c r="H85" s="27"/>
      <c r="I85" s="27"/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12.75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</sheetData>
  <sheetProtection/>
  <mergeCells count="73">
    <mergeCell ref="G9:G10"/>
    <mergeCell ref="H9:J9"/>
    <mergeCell ref="G5:J5"/>
    <mergeCell ref="A60:A62"/>
    <mergeCell ref="B60:B62"/>
    <mergeCell ref="A71:A72"/>
    <mergeCell ref="B71:B72"/>
    <mergeCell ref="A39:A40"/>
    <mergeCell ref="B39:B40"/>
    <mergeCell ref="A41:A42"/>
    <mergeCell ref="B41:B42"/>
    <mergeCell ref="D9:F9"/>
    <mergeCell ref="C9:C10"/>
    <mergeCell ref="B9:B10"/>
    <mergeCell ref="A9:A10"/>
    <mergeCell ref="B11:B13"/>
    <mergeCell ref="A11:A13"/>
    <mergeCell ref="A14:A16"/>
    <mergeCell ref="B14:B16"/>
    <mergeCell ref="C21:C22"/>
    <mergeCell ref="A17:A18"/>
    <mergeCell ref="B17:B18"/>
    <mergeCell ref="A19:A20"/>
    <mergeCell ref="B19:B20"/>
    <mergeCell ref="C23:C24"/>
    <mergeCell ref="B21:B24"/>
    <mergeCell ref="A21:A24"/>
    <mergeCell ref="C25:C26"/>
    <mergeCell ref="C27:C28"/>
    <mergeCell ref="B25:B28"/>
    <mergeCell ref="A25:A28"/>
    <mergeCell ref="A37:A38"/>
    <mergeCell ref="B37:B38"/>
    <mergeCell ref="A30:A32"/>
    <mergeCell ref="B30:B32"/>
    <mergeCell ref="B33:B34"/>
    <mergeCell ref="A33:A34"/>
    <mergeCell ref="A35:A36"/>
    <mergeCell ref="B35:B36"/>
    <mergeCell ref="C33:C34"/>
    <mergeCell ref="C35:C36"/>
    <mergeCell ref="C37:C38"/>
    <mergeCell ref="C39:C40"/>
    <mergeCell ref="A47:A48"/>
    <mergeCell ref="B47:B48"/>
    <mergeCell ref="C41:C42"/>
    <mergeCell ref="C43:C44"/>
    <mergeCell ref="A49:A50"/>
    <mergeCell ref="B49:B50"/>
    <mergeCell ref="C49:C50"/>
    <mergeCell ref="C47:C48"/>
    <mergeCell ref="A43:A44"/>
    <mergeCell ref="B43:B44"/>
    <mergeCell ref="G1:J4"/>
    <mergeCell ref="A55:A56"/>
    <mergeCell ref="B55:B56"/>
    <mergeCell ref="A57:A59"/>
    <mergeCell ref="B57:B59"/>
    <mergeCell ref="A51:A52"/>
    <mergeCell ref="B51:B52"/>
    <mergeCell ref="C51:C52"/>
    <mergeCell ref="A53:A54"/>
    <mergeCell ref="B53:B54"/>
    <mergeCell ref="A73:A75"/>
    <mergeCell ref="B73:B75"/>
    <mergeCell ref="A66:A68"/>
    <mergeCell ref="B66:B68"/>
    <mergeCell ref="C66:C68"/>
    <mergeCell ref="B6:I7"/>
    <mergeCell ref="C53:C54"/>
    <mergeCell ref="A45:A46"/>
    <mergeCell ref="B45:B46"/>
    <mergeCell ref="C45:C46"/>
  </mergeCells>
  <printOptions/>
  <pageMargins left="0.2362204724409449" right="0.2362204724409449" top="0.15748031496062992" bottom="0.15748031496062992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6.375" style="3" customWidth="1"/>
    <col min="4" max="4" width="7.25390625" style="2" customWidth="1"/>
    <col min="5" max="5" width="7.125" style="2" customWidth="1"/>
    <col min="6" max="6" width="19.875" style="2" customWidth="1"/>
    <col min="7" max="7" width="10.125" style="0" customWidth="1"/>
    <col min="8" max="8" width="11.125" style="0" customWidth="1"/>
    <col min="9" max="9" width="12.125" style="0" bestFit="1" customWidth="1"/>
  </cols>
  <sheetData>
    <row r="2" ht="12.75">
      <c r="F2" s="2" t="s">
        <v>100</v>
      </c>
    </row>
    <row r="3" ht="12.75">
      <c r="F3" s="2" t="s">
        <v>93</v>
      </c>
    </row>
    <row r="4" ht="12.75">
      <c r="F4" s="2" t="s">
        <v>95</v>
      </c>
    </row>
    <row r="5" ht="12.75">
      <c r="F5" s="2" t="s">
        <v>96</v>
      </c>
    </row>
    <row r="7" spans="2:6" ht="12.75">
      <c r="B7" s="277" t="s">
        <v>97</v>
      </c>
      <c r="C7" s="250"/>
      <c r="D7" s="250"/>
      <c r="E7" s="250"/>
      <c r="F7" s="250"/>
    </row>
    <row r="8" spans="2:6" ht="12.75">
      <c r="B8" s="277" t="s">
        <v>98</v>
      </c>
      <c r="C8" s="277"/>
      <c r="D8" s="277"/>
      <c r="E8" s="277"/>
      <c r="F8" s="277"/>
    </row>
    <row r="9" ht="13.5" thickBot="1"/>
    <row r="10" spans="1:8" ht="12.75" customHeight="1">
      <c r="A10" s="274" t="s">
        <v>0</v>
      </c>
      <c r="B10" s="274" t="s">
        <v>1</v>
      </c>
      <c r="C10" s="283" t="s">
        <v>68</v>
      </c>
      <c r="D10" s="286" t="s">
        <v>18</v>
      </c>
      <c r="E10" s="287"/>
      <c r="F10" s="288"/>
      <c r="G10" s="279" t="s">
        <v>14</v>
      </c>
      <c r="H10" s="280"/>
    </row>
    <row r="11" spans="1:8" ht="12.75">
      <c r="A11" s="275"/>
      <c r="B11" s="275"/>
      <c r="C11" s="284"/>
      <c r="D11" s="289"/>
      <c r="E11" s="290"/>
      <c r="F11" s="291"/>
      <c r="G11" s="281"/>
      <c r="H11" s="282"/>
    </row>
    <row r="12" spans="1:8" ht="51.75" thickBot="1">
      <c r="A12" s="276"/>
      <c r="B12" s="276"/>
      <c r="C12" s="285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 customHeight="1">
      <c r="A13" s="269" t="s">
        <v>5</v>
      </c>
      <c r="B13" s="266" t="s">
        <v>20</v>
      </c>
      <c r="C13" s="10" t="s">
        <v>4</v>
      </c>
      <c r="D13" s="11"/>
      <c r="E13" s="12"/>
      <c r="F13" s="68"/>
      <c r="G13" s="33">
        <f>SUM(G16+G22+G32)</f>
        <v>102249.69799999999</v>
      </c>
      <c r="H13" s="33">
        <f>SUM(H16+H22+H32)</f>
        <v>129952</v>
      </c>
    </row>
    <row r="14" spans="1:8" ht="38.25" customHeight="1">
      <c r="A14" s="273"/>
      <c r="B14" s="268"/>
      <c r="C14" s="13" t="s">
        <v>69</v>
      </c>
      <c r="D14" s="14" t="s">
        <v>21</v>
      </c>
      <c r="E14" s="15"/>
      <c r="F14" s="69"/>
      <c r="G14" s="34">
        <f>SUM(G17)</f>
        <v>23987.461</v>
      </c>
      <c r="H14" s="34">
        <f>SUM(H17)</f>
        <v>27158</v>
      </c>
    </row>
    <row r="15" spans="1:9" ht="51" customHeight="1" thickBot="1">
      <c r="A15" s="273"/>
      <c r="B15" s="268"/>
      <c r="C15" s="13" t="s">
        <v>70</v>
      </c>
      <c r="D15" s="14" t="s">
        <v>21</v>
      </c>
      <c r="E15" s="15"/>
      <c r="F15" s="69"/>
      <c r="G15" s="34">
        <f>SUM(G23+G33)</f>
        <v>78262.237</v>
      </c>
      <c r="H15" s="34">
        <f>SUM(H23+H33)</f>
        <v>102794</v>
      </c>
      <c r="I15" s="52"/>
    </row>
    <row r="16" spans="1:8" ht="13.5" customHeight="1" thickBot="1">
      <c r="A16" s="269" t="s">
        <v>6</v>
      </c>
      <c r="B16" s="271" t="s">
        <v>28</v>
      </c>
      <c r="C16" s="51" t="s">
        <v>4</v>
      </c>
      <c r="D16" s="49"/>
      <c r="E16" s="50"/>
      <c r="F16" s="70"/>
      <c r="G16" s="53">
        <f>SUM(G17)</f>
        <v>23987.461</v>
      </c>
      <c r="H16" s="53">
        <f>SUM(H17)</f>
        <v>27158</v>
      </c>
    </row>
    <row r="17" spans="1:8" ht="39" customHeight="1" thickBot="1">
      <c r="A17" s="270"/>
      <c r="B17" s="272"/>
      <c r="C17" s="51" t="s">
        <v>69</v>
      </c>
      <c r="D17" s="49" t="s">
        <v>21</v>
      </c>
      <c r="E17" s="50" t="s">
        <v>22</v>
      </c>
      <c r="F17" s="75"/>
      <c r="G17" s="60">
        <f>SUM(G18+G19)</f>
        <v>23987.461</v>
      </c>
      <c r="H17" s="60">
        <f>SUM(H18+H19)</f>
        <v>27158</v>
      </c>
    </row>
    <row r="18" spans="1:10" ht="51" customHeight="1">
      <c r="A18" s="61" t="s">
        <v>15</v>
      </c>
      <c r="B18" s="36" t="s">
        <v>24</v>
      </c>
      <c r="C18" s="261" t="s">
        <v>69</v>
      </c>
      <c r="D18" s="17" t="s">
        <v>21</v>
      </c>
      <c r="E18" s="35" t="s">
        <v>22</v>
      </c>
      <c r="F18" s="76"/>
      <c r="G18" s="63">
        <v>0</v>
      </c>
      <c r="H18" s="63">
        <v>0</v>
      </c>
      <c r="I18" s="1"/>
      <c r="J18" t="s">
        <v>2</v>
      </c>
    </row>
    <row r="19" spans="1:9" ht="51" customHeight="1">
      <c r="A19" s="16" t="s">
        <v>16</v>
      </c>
      <c r="B19" s="37" t="s">
        <v>40</v>
      </c>
      <c r="C19" s="278"/>
      <c r="D19" s="17" t="s">
        <v>21</v>
      </c>
      <c r="E19" s="18" t="s">
        <v>22</v>
      </c>
      <c r="F19" s="77"/>
      <c r="G19" s="64">
        <f>SUM(G20:G21)</f>
        <v>23987.461</v>
      </c>
      <c r="H19" s="64">
        <f>SUM(H20:H21)</f>
        <v>27158</v>
      </c>
      <c r="I19" s="1"/>
    </row>
    <row r="20" spans="1:9" ht="127.5" customHeight="1" thickBot="1">
      <c r="A20" s="55" t="s">
        <v>32</v>
      </c>
      <c r="B20" s="38" t="s">
        <v>27</v>
      </c>
      <c r="C20" s="278"/>
      <c r="D20" s="45" t="s">
        <v>21</v>
      </c>
      <c r="E20" s="18" t="s">
        <v>22</v>
      </c>
      <c r="F20" s="77" t="s">
        <v>85</v>
      </c>
      <c r="G20" s="64">
        <v>23509</v>
      </c>
      <c r="H20" s="64">
        <v>27158</v>
      </c>
      <c r="I20" s="1"/>
    </row>
    <row r="21" spans="1:9" ht="104.25" customHeight="1" thickBot="1">
      <c r="A21" s="59" t="s">
        <v>33</v>
      </c>
      <c r="B21" s="72" t="s">
        <v>77</v>
      </c>
      <c r="C21" s="265"/>
      <c r="D21" s="46" t="s">
        <v>21</v>
      </c>
      <c r="E21" s="56" t="s">
        <v>22</v>
      </c>
      <c r="F21" s="78" t="s">
        <v>78</v>
      </c>
      <c r="G21" s="84">
        <v>478.461</v>
      </c>
      <c r="H21" s="84"/>
      <c r="I21" s="1"/>
    </row>
    <row r="22" spans="1:8" ht="13.5" customHeight="1" thickBot="1">
      <c r="A22" s="266" t="s">
        <v>19</v>
      </c>
      <c r="B22" s="266" t="s">
        <v>29</v>
      </c>
      <c r="C22" s="48" t="s">
        <v>4</v>
      </c>
      <c r="D22" s="49"/>
      <c r="E22" s="50"/>
      <c r="F22" s="75"/>
      <c r="G22" s="53">
        <f>SUM(G23)</f>
        <v>77244.63699999999</v>
      </c>
      <c r="H22" s="53">
        <f>SUM(H23)</f>
        <v>102794</v>
      </c>
    </row>
    <row r="23" spans="1:8" ht="51.75" customHeight="1" thickBot="1">
      <c r="A23" s="268"/>
      <c r="B23" s="268"/>
      <c r="C23" s="51" t="s">
        <v>70</v>
      </c>
      <c r="D23" s="49" t="s">
        <v>21</v>
      </c>
      <c r="E23" s="50"/>
      <c r="F23" s="75"/>
      <c r="G23" s="53">
        <f>SUM(G24+G29)</f>
        <v>77244.63699999999</v>
      </c>
      <c r="H23" s="53">
        <f>SUM(H24+H29)</f>
        <v>102794</v>
      </c>
    </row>
    <row r="24" spans="1:8" ht="51" customHeight="1">
      <c r="A24" s="20" t="s">
        <v>41</v>
      </c>
      <c r="B24" s="41" t="s">
        <v>42</v>
      </c>
      <c r="C24" s="261" t="s">
        <v>70</v>
      </c>
      <c r="D24" s="46" t="s">
        <v>21</v>
      </c>
      <c r="E24" s="23" t="s">
        <v>31</v>
      </c>
      <c r="F24" s="79"/>
      <c r="G24" s="54">
        <f>SUM(G25+G26+G27+G28)</f>
        <v>77227.71399999999</v>
      </c>
      <c r="H24" s="54">
        <f>SUM(H25+H26+H27+H28)</f>
        <v>102794</v>
      </c>
    </row>
    <row r="25" spans="1:8" ht="165.75" customHeight="1">
      <c r="A25" s="20" t="s">
        <v>34</v>
      </c>
      <c r="B25" s="42" t="s">
        <v>43</v>
      </c>
      <c r="C25" s="262"/>
      <c r="D25" s="45" t="s">
        <v>21</v>
      </c>
      <c r="E25" s="24" t="s">
        <v>31</v>
      </c>
      <c r="F25" s="80" t="s">
        <v>86</v>
      </c>
      <c r="G25" s="65">
        <v>71634.636</v>
      </c>
      <c r="H25" s="54">
        <v>93511</v>
      </c>
    </row>
    <row r="26" spans="1:8" ht="102" customHeight="1">
      <c r="A26" s="20" t="s">
        <v>46</v>
      </c>
      <c r="B26" s="32" t="s">
        <v>44</v>
      </c>
      <c r="C26" s="262"/>
      <c r="D26" s="17" t="s">
        <v>21</v>
      </c>
      <c r="E26" s="22" t="s">
        <v>31</v>
      </c>
      <c r="F26" s="81" t="s">
        <v>87</v>
      </c>
      <c r="G26" s="54">
        <v>4374.5</v>
      </c>
      <c r="H26" s="54">
        <v>8464</v>
      </c>
    </row>
    <row r="27" spans="1:8" ht="114.75" customHeight="1">
      <c r="A27" s="19" t="s">
        <v>47</v>
      </c>
      <c r="B27" s="43" t="s">
        <v>45</v>
      </c>
      <c r="C27" s="262"/>
      <c r="D27" s="45" t="s">
        <v>21</v>
      </c>
      <c r="E27" s="22" t="s">
        <v>31</v>
      </c>
      <c r="F27" s="81" t="s">
        <v>88</v>
      </c>
      <c r="G27" s="54">
        <v>718.578</v>
      </c>
      <c r="H27" s="54">
        <v>819</v>
      </c>
    </row>
    <row r="28" spans="1:8" ht="65.25" customHeight="1">
      <c r="A28" s="59" t="s">
        <v>79</v>
      </c>
      <c r="B28" s="62" t="s">
        <v>81</v>
      </c>
      <c r="C28" s="263"/>
      <c r="D28" s="45" t="s">
        <v>21</v>
      </c>
      <c r="E28" s="22" t="s">
        <v>31</v>
      </c>
      <c r="F28" s="81" t="s">
        <v>78</v>
      </c>
      <c r="G28" s="54">
        <v>500</v>
      </c>
      <c r="H28" s="54">
        <v>0</v>
      </c>
    </row>
    <row r="29" spans="1:9" ht="25.5">
      <c r="A29" s="20" t="s">
        <v>48</v>
      </c>
      <c r="B29" s="42" t="s">
        <v>49</v>
      </c>
      <c r="C29" s="20"/>
      <c r="D29" s="45" t="s">
        <v>21</v>
      </c>
      <c r="E29" s="22" t="s">
        <v>38</v>
      </c>
      <c r="F29" s="81"/>
      <c r="G29" s="85">
        <f>SUM(G30)</f>
        <v>16.923</v>
      </c>
      <c r="H29" s="85">
        <f>SUM(H30)</f>
        <v>0</v>
      </c>
      <c r="I29" s="71"/>
    </row>
    <row r="30" spans="1:9" ht="76.5">
      <c r="A30" s="40" t="s">
        <v>56</v>
      </c>
      <c r="B30" s="42" t="s">
        <v>55</v>
      </c>
      <c r="C30" s="264" t="s">
        <v>70</v>
      </c>
      <c r="D30" s="45" t="s">
        <v>21</v>
      </c>
      <c r="E30" s="22" t="s">
        <v>38</v>
      </c>
      <c r="F30" s="81" t="s">
        <v>78</v>
      </c>
      <c r="G30" s="85">
        <f>SUM(G31)</f>
        <v>16.923</v>
      </c>
      <c r="H30" s="85">
        <f>SUM(H31)</f>
        <v>0</v>
      </c>
      <c r="I30" s="71"/>
    </row>
    <row r="31" spans="1:8" ht="86.25" customHeight="1" thickBot="1">
      <c r="A31" s="59" t="s">
        <v>57</v>
      </c>
      <c r="B31" s="62" t="s">
        <v>84</v>
      </c>
      <c r="C31" s="265"/>
      <c r="D31" s="46" t="s">
        <v>21</v>
      </c>
      <c r="E31" s="23" t="s">
        <v>38</v>
      </c>
      <c r="F31" s="79" t="s">
        <v>78</v>
      </c>
      <c r="G31" s="86">
        <v>16.923</v>
      </c>
      <c r="H31" s="86">
        <v>0</v>
      </c>
    </row>
    <row r="32" spans="1:8" ht="13.5" customHeight="1" thickBot="1">
      <c r="A32" s="266" t="s">
        <v>7</v>
      </c>
      <c r="B32" s="266" t="s">
        <v>35</v>
      </c>
      <c r="C32" s="51" t="s">
        <v>4</v>
      </c>
      <c r="D32" s="49"/>
      <c r="E32" s="50"/>
      <c r="F32" s="75"/>
      <c r="G32" s="53">
        <f>SUM(G33)</f>
        <v>1017.6</v>
      </c>
      <c r="H32" s="53">
        <f>SUM(H33:H33)</f>
        <v>0</v>
      </c>
    </row>
    <row r="33" spans="1:8" ht="51.75" customHeight="1" thickBot="1">
      <c r="A33" s="267"/>
      <c r="B33" s="267"/>
      <c r="C33" s="26" t="s">
        <v>70</v>
      </c>
      <c r="D33" s="30"/>
      <c r="E33" s="31"/>
      <c r="F33" s="82"/>
      <c r="G33" s="60">
        <v>1017.6</v>
      </c>
      <c r="H33" s="60">
        <f>SUM(H34)</f>
        <v>0</v>
      </c>
    </row>
    <row r="34" spans="1:12" ht="68.25" customHeight="1">
      <c r="A34" s="21" t="s">
        <v>8</v>
      </c>
      <c r="B34" s="21" t="s">
        <v>36</v>
      </c>
      <c r="C34" s="21" t="s">
        <v>70</v>
      </c>
      <c r="D34" s="46"/>
      <c r="E34" s="23"/>
      <c r="F34" s="79"/>
      <c r="G34" s="66">
        <v>1017.6</v>
      </c>
      <c r="H34" s="66">
        <f>SUM(H35)</f>
        <v>0</v>
      </c>
      <c r="L34" s="9"/>
    </row>
    <row r="35" spans="1:9" ht="39" thickBot="1">
      <c r="A35" s="44" t="s">
        <v>63</v>
      </c>
      <c r="B35" s="73" t="s">
        <v>61</v>
      </c>
      <c r="C35" s="74"/>
      <c r="D35" s="47" t="s">
        <v>21</v>
      </c>
      <c r="E35" s="39" t="s">
        <v>37</v>
      </c>
      <c r="F35" s="83" t="s">
        <v>78</v>
      </c>
      <c r="G35" s="67">
        <v>1017.6</v>
      </c>
      <c r="H35" s="67">
        <v>0</v>
      </c>
      <c r="I35" s="71"/>
    </row>
    <row r="36" spans="1:8" ht="12.75">
      <c r="A36" s="27"/>
      <c r="B36" s="27"/>
      <c r="C36" s="28"/>
      <c r="D36" s="29"/>
      <c r="E36" s="29"/>
      <c r="F36" s="29"/>
      <c r="G36" s="27"/>
      <c r="H36" s="27"/>
    </row>
    <row r="37" spans="1:8" ht="12.75">
      <c r="A37" s="27"/>
      <c r="B37" s="27"/>
      <c r="C37" s="28"/>
      <c r="D37" s="29"/>
      <c r="E37" s="29"/>
      <c r="F37" s="29"/>
      <c r="G37" s="27"/>
      <c r="H37" s="27"/>
    </row>
    <row r="38" spans="1:8" ht="12.75">
      <c r="A38" s="27"/>
      <c r="B38" s="27"/>
      <c r="C38" s="28"/>
      <c r="D38" s="29"/>
      <c r="E38" s="29"/>
      <c r="F38" s="29"/>
      <c r="G38" s="27"/>
      <c r="H38" s="27"/>
    </row>
    <row r="39" spans="1:8" ht="12.75">
      <c r="A39" s="27"/>
      <c r="B39" s="27"/>
      <c r="C39" s="28"/>
      <c r="D39" s="29"/>
      <c r="E39" s="29"/>
      <c r="F39" s="29"/>
      <c r="G39" s="27"/>
      <c r="H39" s="27"/>
    </row>
    <row r="40" spans="1:8" ht="12.75">
      <c r="A40" s="27"/>
      <c r="B40" s="27"/>
      <c r="C40" s="28"/>
      <c r="D40" s="29"/>
      <c r="E40" s="29"/>
      <c r="F40" s="29"/>
      <c r="G40" s="27"/>
      <c r="H40" s="27"/>
    </row>
    <row r="41" spans="1:8" ht="12.75">
      <c r="A41" s="27"/>
      <c r="B41" s="27"/>
      <c r="C41" s="28"/>
      <c r="D41" s="29"/>
      <c r="E41" s="29"/>
      <c r="F41" s="29"/>
      <c r="G41" s="27"/>
      <c r="H41" s="27"/>
    </row>
    <row r="42" spans="1:8" ht="12.75">
      <c r="A42" s="27"/>
      <c r="B42" s="27"/>
      <c r="C42" s="28"/>
      <c r="D42" s="29"/>
      <c r="E42" s="29"/>
      <c r="F42" s="29"/>
      <c r="G42" s="27"/>
      <c r="H42" s="27"/>
    </row>
    <row r="43" spans="1:8" ht="12.75">
      <c r="A43" s="27"/>
      <c r="B43" s="27"/>
      <c r="C43" s="28"/>
      <c r="D43" s="29"/>
      <c r="E43" s="29"/>
      <c r="F43" s="29"/>
      <c r="G43" s="27"/>
      <c r="H43" s="27"/>
    </row>
    <row r="44" spans="1:8" ht="12.75">
      <c r="A44" s="27"/>
      <c r="B44" s="27"/>
      <c r="C44" s="28"/>
      <c r="D44" s="29"/>
      <c r="E44" s="29"/>
      <c r="F44" s="29"/>
      <c r="G44" s="27"/>
      <c r="H44" s="27"/>
    </row>
    <row r="45" spans="1:8" ht="12.75">
      <c r="A45" s="27"/>
      <c r="B45" s="27"/>
      <c r="C45" s="28"/>
      <c r="D45" s="29"/>
      <c r="E45" s="29"/>
      <c r="F45" s="29"/>
      <c r="G45" s="27"/>
      <c r="H45" s="27"/>
    </row>
    <row r="46" spans="1:8" ht="12.75">
      <c r="A46" s="27"/>
      <c r="B46" s="27"/>
      <c r="C46" s="28"/>
      <c r="D46" s="29"/>
      <c r="E46" s="29"/>
      <c r="F46" s="29"/>
      <c r="G46" s="27"/>
      <c r="H46" s="27"/>
    </row>
    <row r="47" spans="1:8" ht="12.75">
      <c r="A47" s="27"/>
      <c r="B47" s="27"/>
      <c r="C47" s="28"/>
      <c r="D47" s="29"/>
      <c r="E47" s="29"/>
      <c r="F47" s="29"/>
      <c r="G47" s="27"/>
      <c r="H47" s="27"/>
    </row>
    <row r="48" spans="1:8" ht="12.75">
      <c r="A48" s="27"/>
      <c r="B48" s="27"/>
      <c r="C48" s="28"/>
      <c r="D48" s="29"/>
      <c r="E48" s="29"/>
      <c r="F48" s="29"/>
      <c r="G48" s="27"/>
      <c r="H48" s="27"/>
    </row>
    <row r="49" spans="1:8" ht="12.75">
      <c r="A49" s="27"/>
      <c r="B49" s="27"/>
      <c r="C49" s="28"/>
      <c r="D49" s="29"/>
      <c r="E49" s="29"/>
      <c r="F49" s="29"/>
      <c r="G49" s="27"/>
      <c r="H49" s="27"/>
    </row>
    <row r="50" spans="1:8" ht="12.75">
      <c r="A50" s="27"/>
      <c r="B50" s="27"/>
      <c r="C50" s="28"/>
      <c r="D50" s="29"/>
      <c r="E50" s="29"/>
      <c r="F50" s="29"/>
      <c r="G50" s="27"/>
      <c r="H50" s="27"/>
    </row>
    <row r="51" spans="1:8" ht="12.75">
      <c r="A51" s="27"/>
      <c r="B51" s="27"/>
      <c r="C51" s="28"/>
      <c r="D51" s="29"/>
      <c r="E51" s="29"/>
      <c r="F51" s="29"/>
      <c r="G51" s="27"/>
      <c r="H51" s="27"/>
    </row>
    <row r="52" spans="1:8" ht="12.75">
      <c r="A52" s="27"/>
      <c r="B52" s="27"/>
      <c r="C52" s="28"/>
      <c r="D52" s="29"/>
      <c r="E52" s="29"/>
      <c r="F52" s="29"/>
      <c r="G52" s="27"/>
      <c r="H52" s="27"/>
    </row>
    <row r="53" spans="1:8" ht="12.75">
      <c r="A53" s="27"/>
      <c r="B53" s="27"/>
      <c r="C53" s="28"/>
      <c r="D53" s="29"/>
      <c r="E53" s="29"/>
      <c r="F53" s="29"/>
      <c r="G53" s="27"/>
      <c r="H53" s="27"/>
    </row>
    <row r="54" spans="1:8" ht="12.75">
      <c r="A54" s="27"/>
      <c r="B54" s="27"/>
      <c r="C54" s="28"/>
      <c r="D54" s="29"/>
      <c r="E54" s="29"/>
      <c r="F54" s="29"/>
      <c r="G54" s="27"/>
      <c r="H54" s="27"/>
    </row>
    <row r="55" spans="1:8" ht="12.75">
      <c r="A55" s="27"/>
      <c r="B55" s="27"/>
      <c r="C55" s="28"/>
      <c r="D55" s="29"/>
      <c r="E55" s="29"/>
      <c r="F55" s="29"/>
      <c r="G55" s="27"/>
      <c r="H55" s="27"/>
    </row>
    <row r="56" spans="1:8" ht="12.75">
      <c r="A56" s="27"/>
      <c r="B56" s="27"/>
      <c r="C56" s="28"/>
      <c r="D56" s="29"/>
      <c r="E56" s="29"/>
      <c r="F56" s="29"/>
      <c r="G56" s="27"/>
      <c r="H56" s="27"/>
    </row>
    <row r="57" spans="1:8" ht="12.75">
      <c r="A57" s="27"/>
      <c r="B57" s="27"/>
      <c r="C57" s="28"/>
      <c r="D57" s="29"/>
      <c r="E57" s="29"/>
      <c r="F57" s="29"/>
      <c r="G57" s="27"/>
      <c r="H57" s="27"/>
    </row>
    <row r="58" spans="1:8" ht="12.75">
      <c r="A58" s="27"/>
      <c r="B58" s="27"/>
      <c r="C58" s="28"/>
      <c r="D58" s="29"/>
      <c r="E58" s="29"/>
      <c r="F58" s="29"/>
      <c r="G58" s="27"/>
      <c r="H58" s="27"/>
    </row>
  </sheetData>
  <sheetProtection/>
  <mergeCells count="18">
    <mergeCell ref="B7:F7"/>
    <mergeCell ref="B8:F8"/>
    <mergeCell ref="C18:C21"/>
    <mergeCell ref="G10:H11"/>
    <mergeCell ref="C10:C12"/>
    <mergeCell ref="D10:F11"/>
    <mergeCell ref="A16:A17"/>
    <mergeCell ref="B16:B17"/>
    <mergeCell ref="A13:A15"/>
    <mergeCell ref="B13:B15"/>
    <mergeCell ref="A10:A12"/>
    <mergeCell ref="B10:B12"/>
    <mergeCell ref="C24:C28"/>
    <mergeCell ref="C30:C31"/>
    <mergeCell ref="A32:A33"/>
    <mergeCell ref="B32:B33"/>
    <mergeCell ref="A22:A23"/>
    <mergeCell ref="B22:B23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2017-11-15T06:24:11Z</cp:lastPrinted>
  <dcterms:created xsi:type="dcterms:W3CDTF">2013-10-23T08:08:00Z</dcterms:created>
  <dcterms:modified xsi:type="dcterms:W3CDTF">2017-11-24T03:00:14Z</dcterms:modified>
  <cp:category/>
  <cp:version/>
  <cp:contentType/>
  <cp:contentStatus/>
</cp:coreProperties>
</file>